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 activeTab="4"/>
  </bookViews>
  <sheets>
    <sheet name="Сод по дом 2013" sheetId="2" r:id="rId1"/>
    <sheet name="281" sheetId="1" r:id="rId2"/>
    <sheet name="282" sheetId="6" r:id="rId3"/>
    <sheet name="283" sheetId="7" r:id="rId4"/>
    <sheet name="285" sheetId="8" r:id="rId5"/>
    <sheet name="акт 281" sheetId="3" state="hidden" r:id="rId6"/>
    <sheet name="акт 282" sheetId="4" state="hidden" r:id="rId7"/>
    <sheet name="акт 283" sheetId="5" state="hidden" r:id="rId8"/>
    <sheet name="акт 285" sheetId="9" state="hidden" r:id="rId9"/>
  </sheets>
  <externalReferences>
    <externalReference r:id="rId10"/>
    <externalReference r:id="rId11"/>
  </externalReferences>
  <calcPr calcId="144525"/>
</workbook>
</file>

<file path=xl/calcChain.xml><?xml version="1.0" encoding="utf-8"?>
<calcChain xmlns="http://schemas.openxmlformats.org/spreadsheetml/2006/main">
  <c r="G36" i="5" l="1"/>
  <c r="G36" i="4"/>
  <c r="G36" i="3"/>
  <c r="G36" i="9"/>
  <c r="G26" i="3"/>
  <c r="G35" i="9"/>
  <c r="G34" i="9"/>
  <c r="G33" i="9"/>
  <c r="G32" i="9"/>
  <c r="G31" i="9"/>
  <c r="G25" i="9"/>
  <c r="G40" i="9" s="1"/>
  <c r="G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97" i="8" s="1"/>
  <c r="G64" i="8"/>
  <c r="G99" i="8" s="1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64" i="8" s="1"/>
  <c r="I15" i="8"/>
  <c r="I20" i="8" s="1"/>
  <c r="I98" i="8" s="1"/>
  <c r="E9" i="8"/>
  <c r="E8" i="8"/>
  <c r="R74" i="2"/>
  <c r="R75" i="2"/>
  <c r="R73" i="2"/>
  <c r="R46" i="2"/>
  <c r="R47" i="2"/>
  <c r="R48" i="2"/>
  <c r="R49" i="2"/>
  <c r="R50" i="2"/>
  <c r="R51" i="2"/>
  <c r="R52" i="2"/>
  <c r="R53" i="2"/>
  <c r="R54" i="2"/>
  <c r="R55" i="2"/>
  <c r="R62" i="2"/>
  <c r="R63" i="2"/>
  <c r="R64" i="2"/>
  <c r="R67" i="2"/>
  <c r="R68" i="2"/>
  <c r="R69" i="2"/>
  <c r="R35" i="2"/>
  <c r="R36" i="2"/>
  <c r="R34" i="2"/>
  <c r="I101" i="7"/>
  <c r="G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97" i="7" s="1"/>
  <c r="G64" i="7"/>
  <c r="G99" i="7" s="1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64" i="7" s="1"/>
  <c r="I15" i="7"/>
  <c r="I20" i="7" s="1"/>
  <c r="I98" i="7" s="1"/>
  <c r="E9" i="7"/>
  <c r="E8" i="7"/>
  <c r="O38" i="2"/>
  <c r="Q38" i="2"/>
  <c r="I101" i="6"/>
  <c r="G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97" i="6" s="1"/>
  <c r="G64" i="6"/>
  <c r="G99" i="6" s="1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64" i="6" s="1"/>
  <c r="I15" i="6"/>
  <c r="I20" i="6" s="1"/>
  <c r="I98" i="6" s="1"/>
  <c r="E9" i="6"/>
  <c r="E8" i="6"/>
  <c r="I99" i="8" l="1"/>
  <c r="R14" i="2" s="1"/>
  <c r="I99" i="7"/>
  <c r="P14" i="2" s="1"/>
  <c r="I99" i="6"/>
  <c r="O14" i="2" s="1"/>
  <c r="N38" i="2"/>
  <c r="G40" i="4"/>
  <c r="G35" i="5"/>
  <c r="G34" i="5"/>
  <c r="G33" i="5"/>
  <c r="G32" i="5"/>
  <c r="G31" i="5"/>
  <c r="G25" i="5"/>
  <c r="G40" i="5" s="1"/>
  <c r="G37" i="4"/>
  <c r="G35" i="4"/>
  <c r="G32" i="4"/>
  <c r="G31" i="4"/>
  <c r="G25" i="4"/>
  <c r="G25" i="3"/>
  <c r="G40" i="3" s="1"/>
  <c r="G32" i="3"/>
  <c r="G33" i="3"/>
  <c r="G34" i="3"/>
  <c r="G35" i="3"/>
  <c r="G37" i="3"/>
  <c r="G31" i="3"/>
  <c r="I68" i="1"/>
  <c r="W84" i="2"/>
  <c r="V84" i="2"/>
  <c r="W82" i="2"/>
  <c r="V82" i="2"/>
  <c r="S82" i="2"/>
  <c r="T82" i="2" s="1"/>
  <c r="R81" i="2"/>
  <c r="Q81" i="2"/>
  <c r="P81" i="2"/>
  <c r="M81" i="2"/>
  <c r="L81" i="2"/>
  <c r="K81" i="2"/>
  <c r="J81" i="2"/>
  <c r="V81" i="2" s="1"/>
  <c r="I81" i="2"/>
  <c r="H81" i="2"/>
  <c r="F81" i="2"/>
  <c r="O81" i="2"/>
  <c r="N81" i="2"/>
  <c r="G81" i="2"/>
  <c r="E81" i="2" s="1"/>
  <c r="W80" i="2"/>
  <c r="V80" i="2"/>
  <c r="S80" i="2"/>
  <c r="T80" i="2" s="1"/>
  <c r="R79" i="2"/>
  <c r="Q79" i="2"/>
  <c r="P79" i="2"/>
  <c r="O79" i="2"/>
  <c r="N79" i="2"/>
  <c r="M79" i="2"/>
  <c r="L79" i="2"/>
  <c r="K79" i="2"/>
  <c r="J79" i="2"/>
  <c r="V79" i="2" s="1"/>
  <c r="I79" i="2"/>
  <c r="H79" i="2"/>
  <c r="G79" i="2"/>
  <c r="F79" i="2"/>
  <c r="S79" i="2" s="1"/>
  <c r="E79" i="2"/>
  <c r="W78" i="2"/>
  <c r="V78" i="2"/>
  <c r="S78" i="2"/>
  <c r="T78" i="2" s="1"/>
  <c r="W76" i="2"/>
  <c r="V76" i="2"/>
  <c r="S76" i="2"/>
  <c r="T76" i="2" s="1"/>
  <c r="W72" i="2"/>
  <c r="V72" i="2"/>
  <c r="W71" i="2"/>
  <c r="V71" i="2"/>
  <c r="W68" i="2"/>
  <c r="V68" i="2"/>
  <c r="W67" i="2"/>
  <c r="V67" i="2"/>
  <c r="W63" i="2"/>
  <c r="V63" i="2"/>
  <c r="W62" i="2"/>
  <c r="V62" i="2"/>
  <c r="V61" i="2"/>
  <c r="W60" i="2"/>
  <c r="V60" i="2"/>
  <c r="W59" i="2"/>
  <c r="V59" i="2"/>
  <c r="W54" i="2"/>
  <c r="V54" i="2"/>
  <c r="W52" i="2"/>
  <c r="V52" i="2"/>
  <c r="W51" i="2"/>
  <c r="V51" i="2"/>
  <c r="W50" i="2"/>
  <c r="V50" i="2"/>
  <c r="W48" i="2"/>
  <c r="V48" i="2"/>
  <c r="W44" i="2"/>
  <c r="V44" i="2"/>
  <c r="W43" i="2"/>
  <c r="V43" i="2"/>
  <c r="W42" i="2"/>
  <c r="V42" i="2"/>
  <c r="W41" i="2"/>
  <c r="V41" i="2"/>
  <c r="W39" i="2"/>
  <c r="V39" i="2"/>
  <c r="M37" i="2"/>
  <c r="L37" i="2"/>
  <c r="K37" i="2"/>
  <c r="J37" i="2"/>
  <c r="V37" i="2" s="1"/>
  <c r="H37" i="2"/>
  <c r="G37" i="2"/>
  <c r="I37" i="2"/>
  <c r="F37" i="2"/>
  <c r="F36" i="2"/>
  <c r="W32" i="2"/>
  <c r="V32" i="2"/>
  <c r="W30" i="2"/>
  <c r="V30" i="2"/>
  <c r="E30" i="2"/>
  <c r="W29" i="2"/>
  <c r="V29" i="2"/>
  <c r="E29" i="2"/>
  <c r="W28" i="2"/>
  <c r="V28" i="2"/>
  <c r="E28" i="2"/>
  <c r="W27" i="2"/>
  <c r="V27" i="2"/>
  <c r="E27" i="2"/>
  <c r="W26" i="2"/>
  <c r="V26" i="2"/>
  <c r="E26" i="2"/>
  <c r="W25" i="2"/>
  <c r="V25" i="2"/>
  <c r="E25" i="2"/>
  <c r="R24" i="2"/>
  <c r="Q24" i="2"/>
  <c r="P24" i="2"/>
  <c r="O24" i="2"/>
  <c r="N24" i="2"/>
  <c r="M24" i="2"/>
  <c r="L24" i="2"/>
  <c r="K24" i="2"/>
  <c r="J24" i="2"/>
  <c r="V24" i="2" s="1"/>
  <c r="I24" i="2"/>
  <c r="H24" i="2"/>
  <c r="G24" i="2"/>
  <c r="F24" i="2"/>
  <c r="E24" i="2"/>
  <c r="W23" i="2"/>
  <c r="V23" i="2"/>
  <c r="E23" i="2"/>
  <c r="W22" i="2"/>
  <c r="V22" i="2"/>
  <c r="E22" i="2"/>
  <c r="W21" i="2"/>
  <c r="V21" i="2"/>
  <c r="E21" i="2"/>
  <c r="W20" i="2"/>
  <c r="V20" i="2"/>
  <c r="E20" i="2"/>
  <c r="W19" i="2"/>
  <c r="V19" i="2"/>
  <c r="E19" i="2"/>
  <c r="W18" i="2"/>
  <c r="V18" i="2"/>
  <c r="E18" i="2"/>
  <c r="W16" i="2"/>
  <c r="V16" i="2"/>
  <c r="E16" i="2"/>
  <c r="W15" i="2"/>
  <c r="V15" i="2"/>
  <c r="E15" i="2"/>
  <c r="W13" i="2"/>
  <c r="V13" i="2"/>
  <c r="W12" i="2"/>
  <c r="V12" i="2"/>
  <c r="W10" i="2"/>
  <c r="V10" i="2"/>
  <c r="E10" i="2"/>
  <c r="W9" i="2"/>
  <c r="V9" i="2"/>
  <c r="E9" i="2"/>
  <c r="W24" i="2" l="1"/>
  <c r="W37" i="2"/>
  <c r="W61" i="2"/>
  <c r="T79" i="2"/>
  <c r="W79" i="2"/>
  <c r="W81" i="2"/>
  <c r="I36" i="2"/>
  <c r="H36" i="2"/>
  <c r="M36" i="2"/>
  <c r="L36" i="2"/>
  <c r="K36" i="2"/>
  <c r="J36" i="2"/>
  <c r="V36" i="2" s="1"/>
  <c r="E37" i="2"/>
  <c r="S81" i="2"/>
  <c r="T81" i="2" s="1"/>
  <c r="M75" i="2" l="1"/>
  <c r="L75" i="2"/>
  <c r="K75" i="2"/>
  <c r="J75" i="2"/>
  <c r="V75" i="2" s="1"/>
  <c r="I75" i="2"/>
  <c r="H75" i="2"/>
  <c r="G75" i="2"/>
  <c r="F75" i="2"/>
  <c r="M74" i="2"/>
  <c r="L74" i="2"/>
  <c r="K74" i="2"/>
  <c r="J74" i="2"/>
  <c r="V74" i="2" s="1"/>
  <c r="I74" i="2"/>
  <c r="H74" i="2"/>
  <c r="G74" i="2"/>
  <c r="F74" i="2"/>
  <c r="M73" i="2"/>
  <c r="L73" i="2"/>
  <c r="K73" i="2"/>
  <c r="J73" i="2"/>
  <c r="I73" i="2"/>
  <c r="H73" i="2"/>
  <c r="G73" i="2"/>
  <c r="F73" i="2"/>
  <c r="M69" i="2"/>
  <c r="L69" i="2"/>
  <c r="K69" i="2"/>
  <c r="J69" i="2"/>
  <c r="V69" i="2" s="1"/>
  <c r="I69" i="2"/>
  <c r="H69" i="2"/>
  <c r="G69" i="2"/>
  <c r="F69" i="2"/>
  <c r="V66" i="2"/>
  <c r="V65" i="2"/>
  <c r="M64" i="2"/>
  <c r="L64" i="2"/>
  <c r="K64" i="2"/>
  <c r="J64" i="2"/>
  <c r="V64" i="2" s="1"/>
  <c r="I64" i="2"/>
  <c r="H64" i="2"/>
  <c r="G64" i="2"/>
  <c r="F64" i="2"/>
  <c r="V56" i="2"/>
  <c r="M55" i="2"/>
  <c r="L55" i="2"/>
  <c r="K55" i="2"/>
  <c r="J55" i="2"/>
  <c r="V55" i="2" s="1"/>
  <c r="I55" i="2"/>
  <c r="H55" i="2"/>
  <c r="G55" i="2"/>
  <c r="F55" i="2"/>
  <c r="M53" i="2"/>
  <c r="L53" i="2"/>
  <c r="K53" i="2"/>
  <c r="J53" i="2"/>
  <c r="V53" i="2" s="1"/>
  <c r="I53" i="2"/>
  <c r="H53" i="2"/>
  <c r="G53" i="2"/>
  <c r="F53" i="2"/>
  <c r="M49" i="2"/>
  <c r="L49" i="2"/>
  <c r="K49" i="2"/>
  <c r="J49" i="2"/>
  <c r="V49" i="2" s="1"/>
  <c r="I49" i="2"/>
  <c r="H49" i="2"/>
  <c r="G49" i="2"/>
  <c r="F49" i="2"/>
  <c r="M47" i="2"/>
  <c r="L47" i="2"/>
  <c r="K47" i="2"/>
  <c r="J47" i="2"/>
  <c r="V47" i="2" s="1"/>
  <c r="I47" i="2"/>
  <c r="H47" i="2"/>
  <c r="G47" i="2"/>
  <c r="F47" i="2"/>
  <c r="P40" i="2"/>
  <c r="O40" i="2"/>
  <c r="N40" i="2"/>
  <c r="M46" i="2"/>
  <c r="L46" i="2"/>
  <c r="K46" i="2"/>
  <c r="J46" i="2"/>
  <c r="V46" i="2" s="1"/>
  <c r="I46" i="2"/>
  <c r="H46" i="2"/>
  <c r="G46" i="2"/>
  <c r="F46" i="2"/>
  <c r="M45" i="2"/>
  <c r="M40" i="2" s="1"/>
  <c r="J45" i="2"/>
  <c r="H45" i="2"/>
  <c r="H40" i="2" s="1"/>
  <c r="Q40" i="2"/>
  <c r="L45" i="2"/>
  <c r="K45" i="2"/>
  <c r="K40" i="2" s="1"/>
  <c r="I45" i="2"/>
  <c r="I40" i="2" s="1"/>
  <c r="G45" i="2"/>
  <c r="G40" i="2" s="1"/>
  <c r="F45" i="2"/>
  <c r="Q17" i="2"/>
  <c r="P17" i="2"/>
  <c r="O17" i="2"/>
  <c r="N17" i="2"/>
  <c r="M17" i="2"/>
  <c r="M14" i="2" s="1"/>
  <c r="L17" i="2"/>
  <c r="K17" i="2"/>
  <c r="K14" i="2" s="1"/>
  <c r="J17" i="2"/>
  <c r="I17" i="2"/>
  <c r="I14" i="2" s="1"/>
  <c r="H17" i="2"/>
  <c r="H14" i="2" s="1"/>
  <c r="G17" i="2"/>
  <c r="G14" i="2" s="1"/>
  <c r="F17" i="2"/>
  <c r="R40" i="2"/>
  <c r="R17" i="2"/>
  <c r="F34" i="2"/>
  <c r="G34" i="2"/>
  <c r="H34" i="2"/>
  <c r="I34" i="2"/>
  <c r="J34" i="2"/>
  <c r="K34" i="2"/>
  <c r="L34" i="2"/>
  <c r="W34" i="2" s="1"/>
  <c r="M34" i="2"/>
  <c r="F35" i="2"/>
  <c r="G35" i="2"/>
  <c r="H35" i="2"/>
  <c r="I35" i="2"/>
  <c r="J35" i="2"/>
  <c r="K35" i="2"/>
  <c r="L35" i="2"/>
  <c r="W35" i="2" s="1"/>
  <c r="M35" i="2"/>
  <c r="W36" i="2"/>
  <c r="G36" i="2"/>
  <c r="E36" i="2" l="1"/>
  <c r="V35" i="2"/>
  <c r="E35" i="2"/>
  <c r="R33" i="2"/>
  <c r="Q33" i="2"/>
  <c r="Q31" i="2" s="1"/>
  <c r="P33" i="2"/>
  <c r="O33" i="2"/>
  <c r="N33" i="2"/>
  <c r="N31" i="2" s="1"/>
  <c r="M33" i="2"/>
  <c r="M38" i="2"/>
  <c r="L33" i="2"/>
  <c r="L38" i="2"/>
  <c r="K33" i="2"/>
  <c r="K38" i="2"/>
  <c r="J33" i="2"/>
  <c r="J38" i="2"/>
  <c r="V38" i="2" s="1"/>
  <c r="V34" i="2"/>
  <c r="I33" i="2"/>
  <c r="I38" i="2"/>
  <c r="H33" i="2"/>
  <c r="H38" i="2"/>
  <c r="G33" i="2"/>
  <c r="G38" i="2"/>
  <c r="F33" i="2"/>
  <c r="E34" i="2"/>
  <c r="E17" i="2"/>
  <c r="F14" i="2"/>
  <c r="V17" i="2"/>
  <c r="J14" i="2"/>
  <c r="W17" i="2"/>
  <c r="L14" i="2"/>
  <c r="E45" i="2"/>
  <c r="F40" i="2"/>
  <c r="W45" i="2"/>
  <c r="L40" i="2"/>
  <c r="W40" i="2" s="1"/>
  <c r="V45" i="2"/>
  <c r="J40" i="2"/>
  <c r="V40" i="2" s="1"/>
  <c r="E46" i="2"/>
  <c r="W46" i="2"/>
  <c r="E47" i="2"/>
  <c r="W47" i="2"/>
  <c r="E49" i="2"/>
  <c r="W49" i="2"/>
  <c r="E53" i="2"/>
  <c r="W53" i="2"/>
  <c r="E55" i="2"/>
  <c r="W55" i="2"/>
  <c r="W56" i="2"/>
  <c r="E64" i="2"/>
  <c r="W64" i="2"/>
  <c r="W65" i="2"/>
  <c r="W66" i="2"/>
  <c r="E69" i="2"/>
  <c r="W69" i="2"/>
  <c r="R77" i="2"/>
  <c r="R70" i="2"/>
  <c r="F77" i="2"/>
  <c r="E73" i="2"/>
  <c r="F70" i="2"/>
  <c r="G77" i="2"/>
  <c r="G70" i="2"/>
  <c r="H77" i="2"/>
  <c r="H70" i="2"/>
  <c r="I77" i="2"/>
  <c r="I70" i="2"/>
  <c r="J77" i="2"/>
  <c r="V73" i="2"/>
  <c r="J70" i="2"/>
  <c r="K77" i="2"/>
  <c r="K70" i="2"/>
  <c r="L77" i="2"/>
  <c r="W77" i="2" s="1"/>
  <c r="W73" i="2"/>
  <c r="L70" i="2"/>
  <c r="W70" i="2" s="1"/>
  <c r="M77" i="2"/>
  <c r="M70" i="2"/>
  <c r="N77" i="2"/>
  <c r="N70" i="2"/>
  <c r="O77" i="2"/>
  <c r="O70" i="2"/>
  <c r="P77" i="2"/>
  <c r="P70" i="2"/>
  <c r="Q77" i="2"/>
  <c r="Q70" i="2"/>
  <c r="Q11" i="2" s="1"/>
  <c r="E74" i="2"/>
  <c r="W74" i="2"/>
  <c r="E75" i="2"/>
  <c r="W75" i="2"/>
  <c r="R38" i="2" l="1"/>
  <c r="R31" i="2" s="1"/>
  <c r="R11" i="2" s="1"/>
  <c r="P38" i="2"/>
  <c r="P31" i="2" s="1"/>
  <c r="P11" i="2" s="1"/>
  <c r="P85" i="2" s="1"/>
  <c r="Q85" i="2"/>
  <c r="Q83" i="2"/>
  <c r="V70" i="2"/>
  <c r="V77" i="2"/>
  <c r="E70" i="2"/>
  <c r="E77" i="2"/>
  <c r="S77" i="2"/>
  <c r="T77" i="2" s="1"/>
  <c r="E40" i="2"/>
  <c r="W14" i="2"/>
  <c r="V14" i="2"/>
  <c r="E14" i="2"/>
  <c r="F38" i="2"/>
  <c r="E33" i="2"/>
  <c r="F31" i="2"/>
  <c r="G31" i="2"/>
  <c r="G11" i="2" s="1"/>
  <c r="H31" i="2"/>
  <c r="H11" i="2" s="1"/>
  <c r="I31" i="2"/>
  <c r="I11" i="2" s="1"/>
  <c r="V33" i="2"/>
  <c r="J31" i="2"/>
  <c r="K31" i="2"/>
  <c r="K11" i="2" s="1"/>
  <c r="W38" i="2"/>
  <c r="W33" i="2"/>
  <c r="L31" i="2"/>
  <c r="W31" i="2" s="1"/>
  <c r="M31" i="2"/>
  <c r="M11" i="2" s="1"/>
  <c r="O31" i="2"/>
  <c r="O11" i="2" s="1"/>
  <c r="R85" i="2" l="1"/>
  <c r="R83" i="2"/>
  <c r="O85" i="2"/>
  <c r="O83" i="2"/>
  <c r="P83" i="2"/>
  <c r="M85" i="2"/>
  <c r="M83" i="2"/>
  <c r="K85" i="2"/>
  <c r="K83" i="2"/>
  <c r="V31" i="2"/>
  <c r="I85" i="2"/>
  <c r="I83" i="2"/>
  <c r="H85" i="2"/>
  <c r="H83" i="2"/>
  <c r="G85" i="2"/>
  <c r="G83" i="2"/>
  <c r="E31" i="2"/>
  <c r="E38" i="2"/>
  <c r="F11" i="2"/>
  <c r="E11" i="2"/>
  <c r="J11" i="2"/>
  <c r="L11" i="2"/>
  <c r="L85" i="2" l="1"/>
  <c r="L83" i="2"/>
  <c r="W83" i="2" s="1"/>
  <c r="W11" i="2"/>
  <c r="W85" i="2" s="1"/>
  <c r="J85" i="2"/>
  <c r="J83" i="2"/>
  <c r="V83" i="2" s="1"/>
  <c r="V11" i="2"/>
  <c r="V85" i="2" s="1"/>
  <c r="E86" i="2"/>
  <c r="E87" i="2" s="1"/>
  <c r="E85" i="2"/>
  <c r="E83" i="2"/>
  <c r="F85" i="2"/>
  <c r="F83" i="2"/>
  <c r="S83" i="2" s="1"/>
  <c r="I29" i="1" l="1"/>
  <c r="I67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66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23" i="1"/>
  <c r="I22" i="1"/>
  <c r="I15" i="1"/>
  <c r="G97" i="1" l="1"/>
  <c r="I97" i="1"/>
  <c r="G64" i="1"/>
  <c r="G99" i="1" s="1"/>
  <c r="I20" i="1"/>
  <c r="E9" i="1"/>
  <c r="E8" i="1"/>
  <c r="I33" i="1"/>
  <c r="I32" i="1"/>
  <c r="I31" i="1"/>
  <c r="I30" i="1"/>
  <c r="I28" i="1"/>
  <c r="I27" i="1"/>
  <c r="I26" i="1"/>
  <c r="I25" i="1"/>
  <c r="I24" i="1"/>
  <c r="I64" i="1"/>
  <c r="I98" i="1" l="1"/>
  <c r="I99" i="1" s="1"/>
  <c r="N14" i="2" s="1"/>
  <c r="N11" i="2" s="1"/>
  <c r="N85" i="2" l="1"/>
  <c r="N83" i="2"/>
</calcChain>
</file>

<file path=xl/sharedStrings.xml><?xml version="1.0" encoding="utf-8"?>
<sst xmlns="http://schemas.openxmlformats.org/spreadsheetml/2006/main" count="879" uniqueCount="189">
  <si>
    <t>Центральный мкр, д.28/1</t>
  </si>
  <si>
    <t>№№</t>
  </si>
  <si>
    <t>Наименование работ</t>
  </si>
  <si>
    <t>Един.измер.</t>
  </si>
  <si>
    <t>Цена, руб./ед.</t>
  </si>
  <si>
    <t>План</t>
  </si>
  <si>
    <t>Факт</t>
  </si>
  <si>
    <t>Кол-во</t>
  </si>
  <si>
    <t>Стоимость, руб</t>
  </si>
  <si>
    <t>Текущий ремонт конструктивных элементов здания.</t>
  </si>
  <si>
    <t>Благоустройство</t>
  </si>
  <si>
    <t>м3</t>
  </si>
  <si>
    <t>шт.</t>
  </si>
  <si>
    <t>Общестроительные работы</t>
  </si>
  <si>
    <t>руб.</t>
  </si>
  <si>
    <t>ИТОГО по разделу:</t>
  </si>
  <si>
    <t>Текущий ремонт внутридомового инженерного оборудования.</t>
  </si>
  <si>
    <t>Электроснабжение мест общего пользования</t>
  </si>
  <si>
    <t xml:space="preserve">Лампа </t>
  </si>
  <si>
    <t>Отопление, водопровод, канализация.</t>
  </si>
  <si>
    <t>м</t>
  </si>
  <si>
    <t>Сверло</t>
  </si>
  <si>
    <t>Содержание МКАД</t>
  </si>
  <si>
    <t>Уборка лестничных клеток</t>
  </si>
  <si>
    <t>Белизна</t>
  </si>
  <si>
    <t>Ведро</t>
  </si>
  <si>
    <t>Веник</t>
  </si>
  <si>
    <t>Полотно нетканное</t>
  </si>
  <si>
    <t>Щетка</t>
  </si>
  <si>
    <t>Моющие средства</t>
  </si>
  <si>
    <t>Мыло хозяйственное</t>
  </si>
  <si>
    <t>Перчатки</t>
  </si>
  <si>
    <t>Уборка территории</t>
  </si>
  <si>
    <t>Метла</t>
  </si>
  <si>
    <t>Верхонки</t>
  </si>
  <si>
    <t>Грабли</t>
  </si>
  <si>
    <t>Управленческие расходы</t>
  </si>
  <si>
    <t>Бумага</t>
  </si>
  <si>
    <t>Картридж</t>
  </si>
  <si>
    <t>Папка</t>
  </si>
  <si>
    <t>Скоросшиватель</t>
  </si>
  <si>
    <t>ВСЕГО:</t>
  </si>
  <si>
    <t xml:space="preserve">ПРОИЗВОДСТВЕННАЯ ПРОГРАММА </t>
  </si>
  <si>
    <t>Примечания</t>
  </si>
  <si>
    <t xml:space="preserve">2 шт.х6140 (уличные), 1 ш.тх2500, 500 руб. </t>
  </si>
  <si>
    <t>Косметический ремонт тамбура</t>
  </si>
  <si>
    <t xml:space="preserve">Установка видеокамер </t>
  </si>
  <si>
    <t>Смена пружин</t>
  </si>
  <si>
    <t>Замена дросселя</t>
  </si>
  <si>
    <t>Замена ламп в тамбуре</t>
  </si>
  <si>
    <t>Замена ламп люминисцентных</t>
  </si>
  <si>
    <t>Замена ламп ДРЛ</t>
  </si>
  <si>
    <t>Смена патрона</t>
  </si>
  <si>
    <t>Смена предохранителя</t>
  </si>
  <si>
    <t>Установка фотореле</t>
  </si>
  <si>
    <t>Замена кран-фильтра</t>
  </si>
  <si>
    <t>Замена крана шарового</t>
  </si>
  <si>
    <t>Смена отводов</t>
  </si>
  <si>
    <t>Смена сборки д=25</t>
  </si>
  <si>
    <t>Смена труб д=25</t>
  </si>
  <si>
    <t>Смена резьб и сгонов</t>
  </si>
  <si>
    <t>Смена контрогайки</t>
  </si>
  <si>
    <t>СОДЕРЖАНИЕ И ТЕКУЩИЙ РЕМОНТ ЖИЛФОНДА</t>
  </si>
  <si>
    <t>Статьи затрат</t>
  </si>
  <si>
    <t>в том числе по домам</t>
  </si>
  <si>
    <t>2012 г.</t>
  </si>
  <si>
    <t>10-39</t>
  </si>
  <si>
    <t>10-34/2</t>
  </si>
  <si>
    <t>10-34/3</t>
  </si>
  <si>
    <t>10-34/4</t>
  </si>
  <si>
    <t>6-3А/1</t>
  </si>
  <si>
    <t>6-3А/2</t>
  </si>
  <si>
    <t>6-3А/3</t>
  </si>
  <si>
    <t>6-3А/4</t>
  </si>
  <si>
    <t>10-28/1</t>
  </si>
  <si>
    <t>10-28/2</t>
  </si>
  <si>
    <t>10-28/3</t>
  </si>
  <si>
    <t>10-28/4</t>
  </si>
  <si>
    <t>10-28/5</t>
  </si>
  <si>
    <t>ПП</t>
  </si>
  <si>
    <t>Численность проживающих</t>
  </si>
  <si>
    <t>Расходы по содержанию и текущему ремонту жилого фонда  ВСЕГО:</t>
  </si>
  <si>
    <t>в том числе</t>
  </si>
  <si>
    <t>1.</t>
  </si>
  <si>
    <t>Материальные затраты, всего</t>
  </si>
  <si>
    <t xml:space="preserve"> -</t>
  </si>
  <si>
    <t>электрохозяйство</t>
  </si>
  <si>
    <t>сантехнические расходы</t>
  </si>
  <si>
    <t xml:space="preserve">обеспечение уборщицы инвентарем </t>
  </si>
  <si>
    <t>обеспечение дворника инвентарем и пр.</t>
  </si>
  <si>
    <t>расходы на содержание офиса (канцтовары)</t>
  </si>
  <si>
    <t>расходы на аварийные ремонты по заявкам жильцов</t>
  </si>
  <si>
    <t>расходы на ремонт подъездов</t>
  </si>
  <si>
    <t>2.</t>
  </si>
  <si>
    <t xml:space="preserve">приобретение основных средств </t>
  </si>
  <si>
    <t>офисная техника</t>
  </si>
  <si>
    <t>програмное обеспецение</t>
  </si>
  <si>
    <t>3.</t>
  </si>
  <si>
    <t>Фонд оплаты труда, всего</t>
  </si>
  <si>
    <t>ФОТ, всего</t>
  </si>
  <si>
    <t>-</t>
  </si>
  <si>
    <t>заработная плата администрации</t>
  </si>
  <si>
    <t>заработная плата обслуж. персонала</t>
  </si>
  <si>
    <t>заработная плата  МОП</t>
  </si>
  <si>
    <t>оплата по договорам ГПХ</t>
  </si>
  <si>
    <t>отчисления от ФОТ</t>
  </si>
  <si>
    <t>оплата больничного листа</t>
  </si>
  <si>
    <t>4.</t>
  </si>
  <si>
    <t>Услуги сторонних организаций, всего</t>
  </si>
  <si>
    <t>МУП "Тепловые сети"</t>
  </si>
  <si>
    <t>ООО "Проект"</t>
  </si>
  <si>
    <t xml:space="preserve"> - </t>
  </si>
  <si>
    <t>Ингосстрах</t>
  </si>
  <si>
    <t>ООО "Инжсервис"</t>
  </si>
  <si>
    <t>ЗАО "Инфоцентр"</t>
  </si>
  <si>
    <t>НО "СФССЭБН"</t>
  </si>
  <si>
    <t>семинар</t>
  </si>
  <si>
    <t>УК ООО "ЖЭО-2"</t>
  </si>
  <si>
    <t>ИП Божечкова Н.Н.</t>
  </si>
  <si>
    <t>Саянские ведомости</t>
  </si>
  <si>
    <t>Дверь металлическая</t>
  </si>
  <si>
    <t>ООО "Дженерал ПФР"</t>
  </si>
  <si>
    <t>Аренда  офиса</t>
  </si>
  <si>
    <t>TORA- юридическое сопровождение</t>
  </si>
  <si>
    <t>Костенюк</t>
  </si>
  <si>
    <t>Фюзис</t>
  </si>
  <si>
    <t>Полигон, Чистый город (вывоз ТБО с придомовой территории)</t>
  </si>
  <si>
    <t>5.</t>
  </si>
  <si>
    <t>Прочие расходы</t>
  </si>
  <si>
    <t xml:space="preserve">  -</t>
  </si>
  <si>
    <t>командировочные расходы</t>
  </si>
  <si>
    <t>ГСМ</t>
  </si>
  <si>
    <t>транспортные расходы</t>
  </si>
  <si>
    <t>услуги связи</t>
  </si>
  <si>
    <t>II</t>
  </si>
  <si>
    <t>Доходы ТСЖ, всего</t>
  </si>
  <si>
    <t>начисления по содержанию жилфонда</t>
  </si>
  <si>
    <t>начисления по капитальному ремонту жилфонда</t>
  </si>
  <si>
    <t>платные услуги населению</t>
  </si>
  <si>
    <t>III</t>
  </si>
  <si>
    <t xml:space="preserve"> - экономия, + перерасход</t>
  </si>
  <si>
    <t>Фактические затраты на 1 м2</t>
  </si>
  <si>
    <t>Перчатки резиновые</t>
  </si>
  <si>
    <t>Ремонт и покраска  МАФ</t>
  </si>
  <si>
    <t>№№,п/п</t>
  </si>
  <si>
    <t>Наименование и состав работ</t>
  </si>
  <si>
    <t>Ед.измер.</t>
  </si>
  <si>
    <t xml:space="preserve">Объем работ </t>
  </si>
  <si>
    <t>Стоимость ед.измер.</t>
  </si>
  <si>
    <t>Сумма,руб</t>
  </si>
  <si>
    <t>Сантехнические работы</t>
  </si>
  <si>
    <t>Электротехнические работы</t>
  </si>
  <si>
    <t>АКТ</t>
  </si>
  <si>
    <t>приемки выполненных работ по текущему ремонту жилого фонда</t>
  </si>
  <si>
    <t>ООО УО "Багульник" за январь 2013 г.</t>
  </si>
  <si>
    <t>УТВЕРЖДАЮ:</t>
  </si>
  <si>
    <t>Директор ООО УО "Багульник"</t>
  </si>
  <si>
    <t>А.В.Бидзюра</t>
  </si>
  <si>
    <t>"            "</t>
  </si>
  <si>
    <t>2013 г.</t>
  </si>
  <si>
    <t>Содержание жилфонда</t>
  </si>
  <si>
    <t>6.</t>
  </si>
  <si>
    <t>ВСЕГО: по дому</t>
  </si>
  <si>
    <t>Центральный мкр, д. 28/3</t>
  </si>
  <si>
    <t>Центральный мкр, д. 28/2</t>
  </si>
  <si>
    <t>Центральный мкр, д. 28/1</t>
  </si>
  <si>
    <t>шт</t>
  </si>
  <si>
    <t>Почтовый ящик</t>
  </si>
  <si>
    <t>Завоз земли</t>
  </si>
  <si>
    <t>Песок</t>
  </si>
  <si>
    <t>Установка стартера</t>
  </si>
  <si>
    <t>Центральный мкр, д.28/2</t>
  </si>
  <si>
    <t xml:space="preserve">1 шт.х6140 (уличные), 1 ш.тх2500, 500 руб. </t>
  </si>
  <si>
    <t>Центральный мкр, д.28/3</t>
  </si>
  <si>
    <t>Услуги банка по тарифам обслуживания</t>
  </si>
  <si>
    <t>Центральный мкр, д. 28/5</t>
  </si>
  <si>
    <t>на 2013 г.</t>
  </si>
  <si>
    <t>Изготовление пандуса  для въезда колясок</t>
  </si>
  <si>
    <t>Техническое обслуживание и диагностика узлов учета</t>
  </si>
  <si>
    <t>ЗАО "Ингосстрах"</t>
  </si>
  <si>
    <t>ФГУП ВО"Безопасность" (обучение персонала - промышленная безопасность)</t>
  </si>
  <si>
    <t>Федеральная служба по надзору в сфере защиты прав потребителей (забор проб воды)</t>
  </si>
  <si>
    <t>Установка решеток на подвальные окна</t>
  </si>
  <si>
    <t>Утвержденный тариф на 2013 г.</t>
  </si>
  <si>
    <t>Непредвиденные расходы 18%</t>
  </si>
  <si>
    <t>ЗАТРАТЫ НА</t>
  </si>
  <si>
    <t xml:space="preserve">Площадь обслуживаемого жилфонда </t>
  </si>
  <si>
    <t>ООО "БАГУЛЬНИК" НА 2013 г..</t>
  </si>
  <si>
    <t>Центральный мкр, д.28/5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</si>
</sst>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10" x14ac:knownFonts="1">
    <font>
      <sz val="10"/>
      <name val="Arial Cyr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  <font>
      <sz val="11"/>
      <color theme="0"/>
      <name val="Tahoma"/>
      <family val="2"/>
      <charset val="204"/>
    </font>
    <font>
      <sz val="10"/>
      <color theme="0"/>
      <name val="Tahoma"/>
      <family val="2"/>
      <charset val="204"/>
    </font>
    <font>
      <sz val="8"/>
      <name val="Tahoma"/>
      <family val="2"/>
      <charset val="204"/>
    </font>
    <font>
      <sz val="9"/>
      <name val="Tahoma"/>
      <family val="2"/>
      <charset val="204"/>
    </font>
    <font>
      <sz val="10"/>
      <color indexed="12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/>
    <xf numFmtId="2" fontId="2" fillId="0" borderId="2" xfId="0" applyNumberFormat="1" applyFont="1" applyBorder="1"/>
    <xf numFmtId="164" fontId="2" fillId="0" borderId="2" xfId="0" applyNumberFormat="1" applyFont="1" applyBorder="1"/>
    <xf numFmtId="164" fontId="2" fillId="0" borderId="0" xfId="0" applyNumberFormat="1" applyFont="1"/>
    <xf numFmtId="49" fontId="2" fillId="0" borderId="2" xfId="0" applyNumberFormat="1" applyFont="1" applyBorder="1" applyAlignment="1">
      <alignment horizontal="left" vertical="center" wrapText="1"/>
    </xf>
    <xf numFmtId="0" fontId="1" fillId="0" borderId="2" xfId="0" applyFont="1" applyBorder="1"/>
    <xf numFmtId="2" fontId="1" fillId="0" borderId="2" xfId="0" applyNumberFormat="1" applyFont="1" applyBorder="1"/>
    <xf numFmtId="0" fontId="2" fillId="0" borderId="0" xfId="0" applyFont="1" applyBorder="1"/>
    <xf numFmtId="2" fontId="2" fillId="0" borderId="0" xfId="0" applyNumberFormat="1" applyFont="1" applyBorder="1"/>
    <xf numFmtId="2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2" fillId="0" borderId="7" xfId="0" applyNumberFormat="1" applyFont="1" applyBorder="1"/>
    <xf numFmtId="2" fontId="1" fillId="0" borderId="7" xfId="0" applyNumberFormat="1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8" xfId="0" applyFont="1" applyBorder="1"/>
    <xf numFmtId="164" fontId="2" fillId="0" borderId="8" xfId="0" applyNumberFormat="1" applyFont="1" applyBorder="1"/>
    <xf numFmtId="0" fontId="4" fillId="0" borderId="9" xfId="0" applyFont="1" applyFill="1" applyBorder="1"/>
    <xf numFmtId="0" fontId="4" fillId="0" borderId="1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6" xfId="0" applyNumberFormat="1" applyFont="1" applyBorder="1" applyAlignment="1">
      <alignment vertical="center" wrapText="1"/>
    </xf>
    <xf numFmtId="0" fontId="1" fillId="3" borderId="19" xfId="0" applyFont="1" applyFill="1" applyBorder="1" applyAlignment="1">
      <alignment horizontal="center"/>
    </xf>
    <xf numFmtId="164" fontId="1" fillId="3" borderId="21" xfId="0" applyNumberFormat="1" applyFont="1" applyFill="1" applyBorder="1" applyAlignment="1"/>
    <xf numFmtId="0" fontId="7" fillId="0" borderId="22" xfId="0" applyFont="1" applyBorder="1" applyAlignment="1">
      <alignment horizontal="center"/>
    </xf>
    <xf numFmtId="164" fontId="7" fillId="0" borderId="18" xfId="0" applyNumberFormat="1" applyFont="1" applyBorder="1" applyAlignment="1"/>
    <xf numFmtId="164" fontId="2" fillId="0" borderId="2" xfId="0" applyNumberFormat="1" applyFont="1" applyBorder="1" applyAlignment="1"/>
    <xf numFmtId="0" fontId="2" fillId="0" borderId="22" xfId="0" applyFont="1" applyBorder="1" applyAlignment="1">
      <alignment horizontal="center"/>
    </xf>
    <xf numFmtId="164" fontId="2" fillId="0" borderId="18" xfId="0" applyNumberFormat="1" applyFont="1" applyBorder="1" applyAlignment="1"/>
    <xf numFmtId="0" fontId="1" fillId="4" borderId="22" xfId="0" applyFont="1" applyFill="1" applyBorder="1" applyAlignment="1">
      <alignment horizontal="center"/>
    </xf>
    <xf numFmtId="164" fontId="2" fillId="4" borderId="18" xfId="0" applyNumberFormat="1" applyFont="1" applyFill="1" applyBorder="1" applyAlignment="1"/>
    <xf numFmtId="164" fontId="2" fillId="0" borderId="18" xfId="0" applyNumberFormat="1" applyFont="1" applyFill="1" applyBorder="1" applyAlignment="1"/>
    <xf numFmtId="164" fontId="2" fillId="5" borderId="18" xfId="0" applyNumberFormat="1" applyFont="1" applyFill="1" applyBorder="1" applyAlignment="1"/>
    <xf numFmtId="0" fontId="2" fillId="0" borderId="27" xfId="0" applyFont="1" applyBorder="1" applyAlignment="1">
      <alignment horizontal="center"/>
    </xf>
    <xf numFmtId="0" fontId="2" fillId="0" borderId="22" xfId="0" applyFont="1" applyBorder="1"/>
    <xf numFmtId="0" fontId="1" fillId="3" borderId="22" xfId="0" applyFont="1" applyFill="1" applyBorder="1" applyAlignment="1">
      <alignment horizontal="center"/>
    </xf>
    <xf numFmtId="164" fontId="1" fillId="3" borderId="18" xfId="0" applyNumberFormat="1" applyFont="1" applyFill="1" applyBorder="1" applyAlignment="1"/>
    <xf numFmtId="0" fontId="7" fillId="0" borderId="22" xfId="0" applyFont="1" applyBorder="1"/>
    <xf numFmtId="0" fontId="1" fillId="0" borderId="22" xfId="0" applyFont="1" applyBorder="1" applyAlignment="1">
      <alignment horizontal="center"/>
    </xf>
    <xf numFmtId="164" fontId="1" fillId="0" borderId="18" xfId="0" applyNumberFormat="1" applyFont="1" applyBorder="1" applyAlignment="1"/>
    <xf numFmtId="0" fontId="2" fillId="0" borderId="28" xfId="0" applyFont="1" applyBorder="1"/>
    <xf numFmtId="164" fontId="2" fillId="0" borderId="32" xfId="0" applyNumberFormat="1" applyFont="1" applyBorder="1" applyAlignment="1"/>
    <xf numFmtId="164" fontId="2" fillId="0" borderId="30" xfId="0" applyNumberFormat="1" applyFont="1" applyBorder="1" applyAlignment="1"/>
    <xf numFmtId="2" fontId="1" fillId="3" borderId="30" xfId="0" applyNumberFormat="1" applyFont="1" applyFill="1" applyBorder="1" applyAlignment="1"/>
    <xf numFmtId="165" fontId="2" fillId="0" borderId="0" xfId="0" applyNumberFormat="1" applyFont="1"/>
    <xf numFmtId="165" fontId="6" fillId="0" borderId="0" xfId="0" applyNumberFormat="1" applyFont="1"/>
    <xf numFmtId="2" fontId="4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/>
    <xf numFmtId="164" fontId="2" fillId="6" borderId="18" xfId="0" applyNumberFormat="1" applyFont="1" applyFill="1" applyBorder="1" applyAlignment="1"/>
    <xf numFmtId="0" fontId="2" fillId="0" borderId="22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3" borderId="16" xfId="0" applyFont="1" applyFill="1" applyBorder="1" applyAlignment="1">
      <alignment horizontal="center"/>
    </xf>
    <xf numFmtId="2" fontId="1" fillId="3" borderId="4" xfId="0" applyNumberFormat="1" applyFont="1" applyFill="1" applyBorder="1" applyAlignment="1"/>
    <xf numFmtId="0" fontId="2" fillId="3" borderId="2" xfId="0" applyFont="1" applyFill="1" applyBorder="1" applyAlignment="1">
      <alignment horizontal="center"/>
    </xf>
    <xf numFmtId="165" fontId="6" fillId="3" borderId="2" xfId="0" applyNumberFormat="1" applyFont="1" applyFill="1" applyBorder="1"/>
    <xf numFmtId="0" fontId="2" fillId="3" borderId="2" xfId="0" applyFont="1" applyFill="1" applyBorder="1"/>
    <xf numFmtId="2" fontId="1" fillId="3" borderId="2" xfId="0" applyNumberFormat="1" applyFont="1" applyFill="1" applyBorder="1"/>
    <xf numFmtId="2" fontId="2" fillId="0" borderId="6" xfId="0" applyNumberFormat="1" applyFont="1" applyBorder="1"/>
    <xf numFmtId="0" fontId="2" fillId="0" borderId="7" xfId="0" applyFont="1" applyBorder="1" applyAlignment="1">
      <alignment horizontal="left" vertical="center" wrapText="1"/>
    </xf>
    <xf numFmtId="0" fontId="2" fillId="0" borderId="25" xfId="0" applyFont="1" applyBorder="1"/>
    <xf numFmtId="164" fontId="2" fillId="0" borderId="25" xfId="0" applyNumberFormat="1" applyFont="1" applyBorder="1"/>
    <xf numFmtId="2" fontId="2" fillId="0" borderId="18" xfId="0" applyNumberFormat="1" applyFont="1" applyBorder="1"/>
    <xf numFmtId="0" fontId="3" fillId="3" borderId="2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2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3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4" borderId="23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24" xfId="0" applyFont="1" applyFill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8" fillId="0" borderId="22" xfId="0" applyFont="1" applyBorder="1" applyAlignment="1">
      <alignment horizontal="left" wrapText="1"/>
    </xf>
    <xf numFmtId="0" fontId="8" fillId="0" borderId="25" xfId="0" applyFont="1" applyBorder="1" applyAlignment="1">
      <alignment horizontal="left" wrapText="1"/>
    </xf>
    <xf numFmtId="0" fontId="8" fillId="0" borderId="26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1" fillId="4" borderId="22" xfId="0" applyFont="1" applyFill="1" applyBorder="1" applyAlignment="1">
      <alignment horizontal="left"/>
    </xf>
    <xf numFmtId="0" fontId="1" fillId="4" borderId="25" xfId="0" applyFont="1" applyFill="1" applyBorder="1" applyAlignment="1">
      <alignment horizontal="left"/>
    </xf>
    <xf numFmtId="0" fontId="1" fillId="4" borderId="26" xfId="0" applyFont="1" applyFill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0" fontId="2" fillId="6" borderId="2" xfId="0" applyFont="1" applyFill="1" applyBorder="1" applyAlignment="1">
      <alignment horizontal="left"/>
    </xf>
    <xf numFmtId="0" fontId="2" fillId="6" borderId="24" xfId="0" applyFont="1" applyFill="1" applyBorder="1" applyAlignment="1">
      <alignment horizontal="left"/>
    </xf>
    <xf numFmtId="0" fontId="1" fillId="4" borderId="23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left" wrapText="1"/>
    </xf>
    <xf numFmtId="0" fontId="1" fillId="4" borderId="24" xfId="0" applyFont="1" applyFill="1" applyBorder="1" applyAlignment="1">
      <alignment horizontal="left" wrapText="1"/>
    </xf>
    <xf numFmtId="0" fontId="9" fillId="0" borderId="23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24" xfId="0" applyFont="1" applyBorder="1" applyAlignment="1">
      <alignment horizontal="left" wrapText="1"/>
    </xf>
    <xf numFmtId="165" fontId="2" fillId="0" borderId="23" xfId="0" applyNumberFormat="1" applyFont="1" applyBorder="1" applyAlignment="1">
      <alignment horizontal="left" wrapText="1"/>
    </xf>
    <xf numFmtId="165" fontId="2" fillId="0" borderId="2" xfId="0" applyNumberFormat="1" applyFont="1" applyBorder="1" applyAlignment="1">
      <alignment horizontal="left" wrapText="1"/>
    </xf>
    <xf numFmtId="165" fontId="2" fillId="0" borderId="24" xfId="0" applyNumberFormat="1" applyFont="1" applyBorder="1" applyAlignment="1">
      <alignment horizontal="left" wrapText="1"/>
    </xf>
    <xf numFmtId="0" fontId="9" fillId="0" borderId="2" xfId="0" applyFont="1" applyBorder="1" applyAlignment="1">
      <alignment horizontal="left"/>
    </xf>
    <xf numFmtId="0" fontId="9" fillId="0" borderId="24" xfId="0" applyFont="1" applyBorder="1" applyAlignment="1">
      <alignment horizontal="left"/>
    </xf>
    <xf numFmtId="0" fontId="3" fillId="3" borderId="23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3" borderId="24" xfId="0" applyFont="1" applyFill="1" applyBorder="1" applyAlignment="1">
      <alignment wrapText="1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3" fillId="3" borderId="10" xfId="0" applyFont="1" applyFill="1" applyBorder="1" applyAlignment="1">
      <alignment horizontal="left"/>
    </xf>
    <xf numFmtId="0" fontId="3" fillId="3" borderId="33" xfId="0" applyFont="1" applyFill="1" applyBorder="1" applyAlignment="1">
      <alignment horizontal="left"/>
    </xf>
    <xf numFmtId="0" fontId="3" fillId="3" borderId="35" xfId="0" applyFont="1" applyFill="1" applyBorder="1" applyAlignment="1">
      <alignment horizontal="left"/>
    </xf>
    <xf numFmtId="0" fontId="2" fillId="0" borderId="2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3" fillId="0" borderId="23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24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12/&#1059;&#1054;%20&#1041;&#1072;&#1075;&#1091;&#1083;&#1100;&#1085;&#1080;&#1082;/&#1048;&#1089;&#1087;&#1086;&#1083;&#1100;&#1079;%20&#1076;&#1077;&#1085;&#1077;&#1078;%20&#1089;&#1088;&#1077;&#1076;&#1089;&#1090;&#1074;%20&#1054;&#1054;&#1054;%20&#1059;&#1050;%20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&#1057;&#1084;&#1077;&#1090;&#1099;%20&#1059;&#1054;%20&#1085;&#1072;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 2"/>
      <sheetName val="12"/>
      <sheetName val="Тепло 2009"/>
      <sheetName val="Объемы"/>
      <sheetName val="Тепло,ГВС"/>
      <sheetName val="ХВС,канал"/>
      <sheetName val="Тепло 2011"/>
      <sheetName val="Тепло 2010 (2)"/>
      <sheetName val="Возмещаемые затраты"/>
      <sheetName val="Затраты содержания жилфонда"/>
      <sheetName val="Содержание"/>
      <sheetName val="Сод по дом 11 мес"/>
      <sheetName val="Сод по дом 12 мес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 по дом 12 мес"/>
      <sheetName val="39"/>
      <sheetName val="342"/>
      <sheetName val="343"/>
      <sheetName val="344"/>
      <sheetName val="281"/>
      <sheetName val="282"/>
      <sheetName val="283"/>
    </sheetNames>
    <sheetDataSet>
      <sheetData sheetId="0">
        <row r="14">
          <cell r="GX14">
            <v>36870.909999999996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1"/>
  <sheetViews>
    <sheetView workbookViewId="0">
      <selection sqref="A1:N1"/>
    </sheetView>
  </sheetViews>
  <sheetFormatPr defaultRowHeight="14.25" x14ac:dyDescent="0.2"/>
  <cols>
    <col min="1" max="1" width="6" style="20" customWidth="1"/>
    <col min="2" max="2" width="9.140625" style="20"/>
    <col min="3" max="3" width="15.42578125" style="20" customWidth="1"/>
    <col min="4" max="4" width="24.28515625" style="20" customWidth="1"/>
    <col min="5" max="5" width="14.140625" style="20" hidden="1" customWidth="1"/>
    <col min="6" max="6" width="13.85546875" style="1" hidden="1" customWidth="1"/>
    <col min="7" max="7" width="15.42578125" style="1" hidden="1" customWidth="1"/>
    <col min="8" max="8" width="14.5703125" style="1" hidden="1" customWidth="1"/>
    <col min="9" max="9" width="12.7109375" style="1" hidden="1" customWidth="1"/>
    <col min="10" max="12" width="10.7109375" style="1" hidden="1" customWidth="1"/>
    <col min="13" max="13" width="13.5703125" style="1" hidden="1" customWidth="1"/>
    <col min="14" max="14" width="15.5703125" style="1" customWidth="1"/>
    <col min="15" max="15" width="16.5703125" style="1" customWidth="1"/>
    <col min="16" max="16" width="17.140625" style="1" customWidth="1"/>
    <col min="17" max="17" width="12.28515625" style="1" customWidth="1"/>
    <col min="18" max="18" width="13.5703125" style="1" customWidth="1"/>
    <col min="19" max="19" width="12" style="1" customWidth="1"/>
    <col min="20" max="20" width="10.7109375" style="1" customWidth="1"/>
    <col min="21" max="21" width="9.140625" style="1"/>
    <col min="22" max="22" width="11.7109375" style="1" hidden="1" customWidth="1"/>
    <col min="23" max="23" width="12.28515625" style="1" hidden="1" customWidth="1"/>
    <col min="24" max="64" width="9.140625" style="1"/>
    <col min="65" max="65" width="6" style="1" customWidth="1"/>
    <col min="66" max="66" width="9.140625" style="1"/>
    <col min="67" max="67" width="15.42578125" style="1" customWidth="1"/>
    <col min="68" max="68" width="14.85546875" style="1" customWidth="1"/>
    <col min="69" max="69" width="14.140625" style="1" customWidth="1"/>
    <col min="70" max="70" width="11.42578125" style="1" customWidth="1"/>
    <col min="71" max="71" width="11.28515625" style="1" customWidth="1"/>
    <col min="72" max="72" width="12.28515625" style="1" customWidth="1"/>
    <col min="73" max="73" width="11.28515625" style="1" customWidth="1"/>
    <col min="74" max="79" width="10.7109375" style="1" customWidth="1"/>
    <col min="80" max="80" width="12.85546875" style="1" customWidth="1"/>
    <col min="81" max="81" width="10.7109375" style="1" customWidth="1"/>
    <col min="82" max="82" width="11" style="1" customWidth="1"/>
    <col min="83" max="84" width="9.140625" style="1" customWidth="1"/>
    <col min="85" max="85" width="14.140625" style="1" customWidth="1"/>
    <col min="86" max="86" width="11.42578125" style="1" customWidth="1"/>
    <col min="87" max="87" width="11.28515625" style="1" customWidth="1"/>
    <col min="88" max="88" width="12.28515625" style="1" customWidth="1"/>
    <col min="89" max="89" width="11.28515625" style="1" customWidth="1"/>
    <col min="90" max="95" width="10.7109375" style="1" customWidth="1"/>
    <col min="96" max="96" width="12.85546875" style="1" customWidth="1"/>
    <col min="97" max="97" width="10.7109375" style="1" customWidth="1"/>
    <col min="98" max="98" width="11" style="1" customWidth="1"/>
    <col min="99" max="100" width="9.140625" style="1" customWidth="1"/>
    <col min="101" max="101" width="14.140625" style="1" customWidth="1"/>
    <col min="102" max="102" width="11.42578125" style="1" customWidth="1"/>
    <col min="103" max="103" width="11.28515625" style="1" customWidth="1"/>
    <col min="104" max="104" width="12.28515625" style="1" customWidth="1"/>
    <col min="105" max="105" width="11.28515625" style="1" customWidth="1"/>
    <col min="106" max="111" width="10.7109375" style="1" customWidth="1"/>
    <col min="112" max="112" width="12.85546875" style="1" customWidth="1"/>
    <col min="113" max="113" width="10.7109375" style="1" customWidth="1"/>
    <col min="114" max="114" width="11" style="1" customWidth="1"/>
    <col min="115" max="116" width="9.140625" style="1" customWidth="1"/>
    <col min="117" max="117" width="14.140625" style="1" customWidth="1"/>
    <col min="118" max="118" width="11.42578125" style="1" customWidth="1"/>
    <col min="119" max="119" width="11.28515625" style="1" customWidth="1"/>
    <col min="120" max="120" width="12.28515625" style="1" customWidth="1"/>
    <col min="121" max="121" width="11.28515625" style="1" customWidth="1"/>
    <col min="122" max="127" width="10.7109375" style="1" customWidth="1"/>
    <col min="128" max="128" width="12.85546875" style="1" customWidth="1"/>
    <col min="129" max="129" width="10.7109375" style="1" customWidth="1"/>
    <col min="130" max="130" width="11" style="1" customWidth="1"/>
    <col min="131" max="132" width="9.140625" style="1" customWidth="1"/>
    <col min="133" max="133" width="14.140625" style="1" customWidth="1"/>
    <col min="134" max="134" width="11.42578125" style="1" customWidth="1"/>
    <col min="135" max="135" width="11.28515625" style="1" customWidth="1"/>
    <col min="136" max="136" width="12.28515625" style="1" customWidth="1"/>
    <col min="137" max="137" width="11.28515625" style="1" customWidth="1"/>
    <col min="138" max="143" width="10.7109375" style="1" customWidth="1"/>
    <col min="144" max="144" width="12.85546875" style="1" customWidth="1"/>
    <col min="145" max="145" width="10.7109375" style="1" customWidth="1"/>
    <col min="146" max="146" width="11" style="1" customWidth="1"/>
    <col min="147" max="148" width="9.140625" style="1" customWidth="1"/>
    <col min="149" max="149" width="14.140625" style="1" customWidth="1"/>
    <col min="150" max="150" width="11.42578125" style="1" customWidth="1"/>
    <col min="151" max="151" width="11.28515625" style="1" customWidth="1"/>
    <col min="152" max="152" width="12.28515625" style="1" customWidth="1"/>
    <col min="153" max="153" width="11.28515625" style="1" customWidth="1"/>
    <col min="154" max="159" width="10.7109375" style="1" customWidth="1"/>
    <col min="160" max="160" width="12.85546875" style="1" customWidth="1"/>
    <col min="161" max="161" width="10.7109375" style="1" customWidth="1"/>
    <col min="162" max="162" width="11" style="1" customWidth="1"/>
    <col min="163" max="164" width="9.140625" style="1" customWidth="1"/>
    <col min="165" max="165" width="14.140625" style="1" customWidth="1"/>
    <col min="166" max="166" width="11.42578125" style="1" customWidth="1"/>
    <col min="167" max="167" width="11.28515625" style="1" customWidth="1"/>
    <col min="168" max="168" width="12.28515625" style="1" customWidth="1"/>
    <col min="169" max="169" width="11.28515625" style="1" customWidth="1"/>
    <col min="170" max="175" width="10.7109375" style="1" customWidth="1"/>
    <col min="176" max="176" width="12.85546875" style="1" customWidth="1"/>
    <col min="177" max="177" width="10.7109375" style="1" customWidth="1"/>
    <col min="178" max="178" width="11" style="1" customWidth="1"/>
    <col min="179" max="180" width="9.140625" style="1" customWidth="1"/>
    <col min="181" max="181" width="14.140625" style="1" customWidth="1"/>
    <col min="182" max="182" width="11.42578125" style="1" customWidth="1"/>
    <col min="183" max="183" width="11.28515625" style="1" customWidth="1"/>
    <col min="184" max="184" width="12.28515625" style="1" customWidth="1"/>
    <col min="185" max="185" width="11.28515625" style="1" customWidth="1"/>
    <col min="186" max="191" width="10.7109375" style="1" customWidth="1"/>
    <col min="192" max="192" width="12.85546875" style="1" customWidth="1"/>
    <col min="193" max="193" width="10.7109375" style="1" customWidth="1"/>
    <col min="194" max="194" width="11" style="1" customWidth="1"/>
    <col min="195" max="196" width="9.140625" style="1" customWidth="1"/>
    <col min="197" max="197" width="14.140625" style="1" customWidth="1"/>
    <col min="198" max="198" width="11.42578125" style="1" customWidth="1"/>
    <col min="199" max="199" width="11.28515625" style="1" customWidth="1"/>
    <col min="200" max="200" width="12.28515625" style="1" customWidth="1"/>
    <col min="201" max="201" width="11.28515625" style="1" customWidth="1"/>
    <col min="202" max="207" width="10.7109375" style="1" customWidth="1"/>
    <col min="208" max="208" width="12.85546875" style="1" customWidth="1"/>
    <col min="209" max="209" width="10.7109375" style="1" customWidth="1"/>
    <col min="210" max="210" width="11" style="1" customWidth="1"/>
    <col min="211" max="212" width="9.140625" style="1" customWidth="1"/>
    <col min="213" max="213" width="14.140625" style="1" customWidth="1"/>
    <col min="214" max="214" width="11.42578125" style="1" customWidth="1"/>
    <col min="215" max="215" width="11.28515625" style="1" customWidth="1"/>
    <col min="216" max="216" width="12.28515625" style="1" customWidth="1"/>
    <col min="217" max="217" width="11.28515625" style="1" customWidth="1"/>
    <col min="218" max="223" width="10.7109375" style="1" customWidth="1"/>
    <col min="224" max="224" width="12.85546875" style="1" customWidth="1"/>
    <col min="225" max="225" width="10.7109375" style="1" customWidth="1"/>
    <col min="226" max="226" width="11" style="1" customWidth="1"/>
    <col min="227" max="228" width="9.140625" style="1" customWidth="1"/>
    <col min="229" max="229" width="14.140625" style="1" customWidth="1"/>
    <col min="230" max="230" width="11.42578125" style="1" customWidth="1"/>
    <col min="231" max="231" width="11.28515625" style="1" customWidth="1"/>
    <col min="232" max="232" width="12.28515625" style="1" customWidth="1"/>
    <col min="233" max="233" width="11.28515625" style="1" customWidth="1"/>
    <col min="234" max="239" width="10.7109375" style="1" customWidth="1"/>
    <col min="240" max="240" width="12.85546875" style="1" customWidth="1"/>
    <col min="241" max="241" width="10.7109375" style="1" customWidth="1"/>
    <col min="242" max="242" width="11" style="1" customWidth="1"/>
    <col min="243" max="244" width="9.140625" style="1" customWidth="1"/>
    <col min="245" max="245" width="14.140625" style="1" customWidth="1"/>
    <col min="246" max="246" width="11.42578125" style="1" customWidth="1"/>
    <col min="247" max="247" width="11.28515625" style="1" customWidth="1"/>
    <col min="248" max="248" width="12.28515625" style="1" customWidth="1"/>
    <col min="249" max="249" width="11.28515625" style="1" customWidth="1"/>
    <col min="250" max="255" width="10.7109375" style="1" customWidth="1"/>
    <col min="256" max="256" width="12.85546875" style="1" customWidth="1"/>
    <col min="257" max="257" width="10.7109375" style="1" customWidth="1"/>
    <col min="258" max="258" width="11" style="1" customWidth="1"/>
    <col min="259" max="260" width="9.140625" style="1" customWidth="1"/>
    <col min="261" max="261" width="14.140625" style="1" customWidth="1"/>
    <col min="262" max="262" width="11.42578125" style="1" customWidth="1"/>
    <col min="263" max="263" width="11.28515625" style="1" customWidth="1"/>
    <col min="264" max="264" width="12.28515625" style="1" customWidth="1"/>
    <col min="265" max="265" width="11.28515625" style="1" customWidth="1"/>
    <col min="266" max="271" width="10.7109375" style="1" bestFit="1" customWidth="1"/>
    <col min="272" max="272" width="12.85546875" style="1" customWidth="1"/>
    <col min="273" max="273" width="10.7109375" style="1" customWidth="1"/>
    <col min="274" max="274" width="11" style="1" customWidth="1"/>
    <col min="275" max="275" width="12" style="1" customWidth="1"/>
    <col min="276" max="320" width="9.140625" style="1"/>
    <col min="321" max="321" width="6" style="1" customWidth="1"/>
    <col min="322" max="322" width="9.140625" style="1"/>
    <col min="323" max="323" width="15.42578125" style="1" customWidth="1"/>
    <col min="324" max="324" width="14.85546875" style="1" customWidth="1"/>
    <col min="325" max="325" width="14.140625" style="1" customWidth="1"/>
    <col min="326" max="326" width="11.42578125" style="1" customWidth="1"/>
    <col min="327" max="327" width="11.28515625" style="1" customWidth="1"/>
    <col min="328" max="328" width="12.28515625" style="1" customWidth="1"/>
    <col min="329" max="329" width="11.28515625" style="1" customWidth="1"/>
    <col min="330" max="335" width="10.7109375" style="1" customWidth="1"/>
    <col min="336" max="336" width="12.85546875" style="1" customWidth="1"/>
    <col min="337" max="337" width="10.7109375" style="1" customWidth="1"/>
    <col min="338" max="338" width="11" style="1" customWidth="1"/>
    <col min="339" max="340" width="9.140625" style="1" customWidth="1"/>
    <col min="341" max="341" width="14.140625" style="1" customWidth="1"/>
    <col min="342" max="342" width="11.42578125" style="1" customWidth="1"/>
    <col min="343" max="343" width="11.28515625" style="1" customWidth="1"/>
    <col min="344" max="344" width="12.28515625" style="1" customWidth="1"/>
    <col min="345" max="345" width="11.28515625" style="1" customWidth="1"/>
    <col min="346" max="351" width="10.7109375" style="1" customWidth="1"/>
    <col min="352" max="352" width="12.85546875" style="1" customWidth="1"/>
    <col min="353" max="353" width="10.7109375" style="1" customWidth="1"/>
    <col min="354" max="354" width="11" style="1" customWidth="1"/>
    <col min="355" max="356" width="9.140625" style="1" customWidth="1"/>
    <col min="357" max="357" width="14.140625" style="1" customWidth="1"/>
    <col min="358" max="358" width="11.42578125" style="1" customWidth="1"/>
    <col min="359" max="359" width="11.28515625" style="1" customWidth="1"/>
    <col min="360" max="360" width="12.28515625" style="1" customWidth="1"/>
    <col min="361" max="361" width="11.28515625" style="1" customWidth="1"/>
    <col min="362" max="367" width="10.7109375" style="1" customWidth="1"/>
    <col min="368" max="368" width="12.85546875" style="1" customWidth="1"/>
    <col min="369" max="369" width="10.7109375" style="1" customWidth="1"/>
    <col min="370" max="370" width="11" style="1" customWidth="1"/>
    <col min="371" max="372" width="9.140625" style="1" customWidth="1"/>
    <col min="373" max="373" width="14.140625" style="1" customWidth="1"/>
    <col min="374" max="374" width="11.42578125" style="1" customWidth="1"/>
    <col min="375" max="375" width="11.28515625" style="1" customWidth="1"/>
    <col min="376" max="376" width="12.28515625" style="1" customWidth="1"/>
    <col min="377" max="377" width="11.28515625" style="1" customWidth="1"/>
    <col min="378" max="383" width="10.7109375" style="1" customWidth="1"/>
    <col min="384" max="384" width="12.85546875" style="1" customWidth="1"/>
    <col min="385" max="385" width="10.7109375" style="1" customWidth="1"/>
    <col min="386" max="386" width="11" style="1" customWidth="1"/>
    <col min="387" max="388" width="9.140625" style="1" customWidth="1"/>
    <col min="389" max="389" width="14.140625" style="1" customWidth="1"/>
    <col min="390" max="390" width="11.42578125" style="1" customWidth="1"/>
    <col min="391" max="391" width="11.28515625" style="1" customWidth="1"/>
    <col min="392" max="392" width="12.28515625" style="1" customWidth="1"/>
    <col min="393" max="393" width="11.28515625" style="1" customWidth="1"/>
    <col min="394" max="399" width="10.7109375" style="1" customWidth="1"/>
    <col min="400" max="400" width="12.85546875" style="1" customWidth="1"/>
    <col min="401" max="401" width="10.7109375" style="1" customWidth="1"/>
    <col min="402" max="402" width="11" style="1" customWidth="1"/>
    <col min="403" max="404" width="9.140625" style="1" customWidth="1"/>
    <col min="405" max="405" width="14.140625" style="1" customWidth="1"/>
    <col min="406" max="406" width="11.42578125" style="1" customWidth="1"/>
    <col min="407" max="407" width="11.28515625" style="1" customWidth="1"/>
    <col min="408" max="408" width="12.28515625" style="1" customWidth="1"/>
    <col min="409" max="409" width="11.28515625" style="1" customWidth="1"/>
    <col min="410" max="415" width="10.7109375" style="1" customWidth="1"/>
    <col min="416" max="416" width="12.85546875" style="1" customWidth="1"/>
    <col min="417" max="417" width="10.7109375" style="1" customWidth="1"/>
    <col min="418" max="418" width="11" style="1" customWidth="1"/>
    <col min="419" max="420" width="9.140625" style="1" customWidth="1"/>
    <col min="421" max="421" width="14.140625" style="1" customWidth="1"/>
    <col min="422" max="422" width="11.42578125" style="1" customWidth="1"/>
    <col min="423" max="423" width="11.28515625" style="1" customWidth="1"/>
    <col min="424" max="424" width="12.28515625" style="1" customWidth="1"/>
    <col min="425" max="425" width="11.28515625" style="1" customWidth="1"/>
    <col min="426" max="431" width="10.7109375" style="1" customWidth="1"/>
    <col min="432" max="432" width="12.85546875" style="1" customWidth="1"/>
    <col min="433" max="433" width="10.7109375" style="1" customWidth="1"/>
    <col min="434" max="434" width="11" style="1" customWidth="1"/>
    <col min="435" max="436" width="9.140625" style="1" customWidth="1"/>
    <col min="437" max="437" width="14.140625" style="1" customWidth="1"/>
    <col min="438" max="438" width="11.42578125" style="1" customWidth="1"/>
    <col min="439" max="439" width="11.28515625" style="1" customWidth="1"/>
    <col min="440" max="440" width="12.28515625" style="1" customWidth="1"/>
    <col min="441" max="441" width="11.28515625" style="1" customWidth="1"/>
    <col min="442" max="447" width="10.7109375" style="1" customWidth="1"/>
    <col min="448" max="448" width="12.85546875" style="1" customWidth="1"/>
    <col min="449" max="449" width="10.7109375" style="1" customWidth="1"/>
    <col min="450" max="450" width="11" style="1" customWidth="1"/>
    <col min="451" max="452" width="9.140625" style="1" customWidth="1"/>
    <col min="453" max="453" width="14.140625" style="1" customWidth="1"/>
    <col min="454" max="454" width="11.42578125" style="1" customWidth="1"/>
    <col min="455" max="455" width="11.28515625" style="1" customWidth="1"/>
    <col min="456" max="456" width="12.28515625" style="1" customWidth="1"/>
    <col min="457" max="457" width="11.28515625" style="1" customWidth="1"/>
    <col min="458" max="463" width="10.7109375" style="1" customWidth="1"/>
    <col min="464" max="464" width="12.85546875" style="1" customWidth="1"/>
    <col min="465" max="465" width="10.7109375" style="1" customWidth="1"/>
    <col min="466" max="466" width="11" style="1" customWidth="1"/>
    <col min="467" max="468" width="9.140625" style="1" customWidth="1"/>
    <col min="469" max="469" width="14.140625" style="1" customWidth="1"/>
    <col min="470" max="470" width="11.42578125" style="1" customWidth="1"/>
    <col min="471" max="471" width="11.28515625" style="1" customWidth="1"/>
    <col min="472" max="472" width="12.28515625" style="1" customWidth="1"/>
    <col min="473" max="473" width="11.28515625" style="1" customWidth="1"/>
    <col min="474" max="479" width="10.7109375" style="1" customWidth="1"/>
    <col min="480" max="480" width="12.85546875" style="1" customWidth="1"/>
    <col min="481" max="481" width="10.7109375" style="1" customWidth="1"/>
    <col min="482" max="482" width="11" style="1" customWidth="1"/>
    <col min="483" max="484" width="9.140625" style="1" customWidth="1"/>
    <col min="485" max="485" width="14.140625" style="1" customWidth="1"/>
    <col min="486" max="486" width="11.42578125" style="1" customWidth="1"/>
    <col min="487" max="487" width="11.28515625" style="1" customWidth="1"/>
    <col min="488" max="488" width="12.28515625" style="1" customWidth="1"/>
    <col min="489" max="489" width="11.28515625" style="1" customWidth="1"/>
    <col min="490" max="495" width="10.7109375" style="1" customWidth="1"/>
    <col min="496" max="496" width="12.85546875" style="1" customWidth="1"/>
    <col min="497" max="497" width="10.7109375" style="1" customWidth="1"/>
    <col min="498" max="498" width="11" style="1" customWidth="1"/>
    <col min="499" max="500" width="9.140625" style="1" customWidth="1"/>
    <col min="501" max="501" width="14.140625" style="1" customWidth="1"/>
    <col min="502" max="502" width="11.42578125" style="1" customWidth="1"/>
    <col min="503" max="503" width="11.28515625" style="1" customWidth="1"/>
    <col min="504" max="504" width="12.28515625" style="1" customWidth="1"/>
    <col min="505" max="505" width="11.28515625" style="1" customWidth="1"/>
    <col min="506" max="511" width="10.7109375" style="1" customWidth="1"/>
    <col min="512" max="512" width="12.85546875" style="1" customWidth="1"/>
    <col min="513" max="513" width="10.7109375" style="1" customWidth="1"/>
    <col min="514" max="514" width="11" style="1" customWidth="1"/>
    <col min="515" max="516" width="9.140625" style="1" customWidth="1"/>
    <col min="517" max="517" width="14.140625" style="1" customWidth="1"/>
    <col min="518" max="518" width="11.42578125" style="1" customWidth="1"/>
    <col min="519" max="519" width="11.28515625" style="1" customWidth="1"/>
    <col min="520" max="520" width="12.28515625" style="1" customWidth="1"/>
    <col min="521" max="521" width="11.28515625" style="1" customWidth="1"/>
    <col min="522" max="527" width="10.7109375" style="1" bestFit="1" customWidth="1"/>
    <col min="528" max="528" width="12.85546875" style="1" customWidth="1"/>
    <col min="529" max="529" width="10.7109375" style="1" customWidth="1"/>
    <col min="530" max="530" width="11" style="1" customWidth="1"/>
    <col min="531" max="531" width="12" style="1" customWidth="1"/>
    <col min="532" max="576" width="9.140625" style="1"/>
    <col min="577" max="577" width="6" style="1" customWidth="1"/>
    <col min="578" max="578" width="9.140625" style="1"/>
    <col min="579" max="579" width="15.42578125" style="1" customWidth="1"/>
    <col min="580" max="580" width="14.85546875" style="1" customWidth="1"/>
    <col min="581" max="581" width="14.140625" style="1" customWidth="1"/>
    <col min="582" max="582" width="11.42578125" style="1" customWidth="1"/>
    <col min="583" max="583" width="11.28515625" style="1" customWidth="1"/>
    <col min="584" max="584" width="12.28515625" style="1" customWidth="1"/>
    <col min="585" max="585" width="11.28515625" style="1" customWidth="1"/>
    <col min="586" max="591" width="10.7109375" style="1" customWidth="1"/>
    <col min="592" max="592" width="12.85546875" style="1" customWidth="1"/>
    <col min="593" max="593" width="10.7109375" style="1" customWidth="1"/>
    <col min="594" max="594" width="11" style="1" customWidth="1"/>
    <col min="595" max="596" width="9.140625" style="1" customWidth="1"/>
    <col min="597" max="597" width="14.140625" style="1" customWidth="1"/>
    <col min="598" max="598" width="11.42578125" style="1" customWidth="1"/>
    <col min="599" max="599" width="11.28515625" style="1" customWidth="1"/>
    <col min="600" max="600" width="12.28515625" style="1" customWidth="1"/>
    <col min="601" max="601" width="11.28515625" style="1" customWidth="1"/>
    <col min="602" max="607" width="10.7109375" style="1" customWidth="1"/>
    <col min="608" max="608" width="12.85546875" style="1" customWidth="1"/>
    <col min="609" max="609" width="10.7109375" style="1" customWidth="1"/>
    <col min="610" max="610" width="11" style="1" customWidth="1"/>
    <col min="611" max="612" width="9.140625" style="1" customWidth="1"/>
    <col min="613" max="613" width="14.140625" style="1" customWidth="1"/>
    <col min="614" max="614" width="11.42578125" style="1" customWidth="1"/>
    <col min="615" max="615" width="11.28515625" style="1" customWidth="1"/>
    <col min="616" max="616" width="12.28515625" style="1" customWidth="1"/>
    <col min="617" max="617" width="11.28515625" style="1" customWidth="1"/>
    <col min="618" max="623" width="10.7109375" style="1" customWidth="1"/>
    <col min="624" max="624" width="12.85546875" style="1" customWidth="1"/>
    <col min="625" max="625" width="10.7109375" style="1" customWidth="1"/>
    <col min="626" max="626" width="11" style="1" customWidth="1"/>
    <col min="627" max="628" width="9.140625" style="1" customWidth="1"/>
    <col min="629" max="629" width="14.140625" style="1" customWidth="1"/>
    <col min="630" max="630" width="11.42578125" style="1" customWidth="1"/>
    <col min="631" max="631" width="11.28515625" style="1" customWidth="1"/>
    <col min="632" max="632" width="12.28515625" style="1" customWidth="1"/>
    <col min="633" max="633" width="11.28515625" style="1" customWidth="1"/>
    <col min="634" max="639" width="10.7109375" style="1" customWidth="1"/>
    <col min="640" max="640" width="12.85546875" style="1" customWidth="1"/>
    <col min="641" max="641" width="10.7109375" style="1" customWidth="1"/>
    <col min="642" max="642" width="11" style="1" customWidth="1"/>
    <col min="643" max="644" width="9.140625" style="1" customWidth="1"/>
    <col min="645" max="645" width="14.140625" style="1" customWidth="1"/>
    <col min="646" max="646" width="11.42578125" style="1" customWidth="1"/>
    <col min="647" max="647" width="11.28515625" style="1" customWidth="1"/>
    <col min="648" max="648" width="12.28515625" style="1" customWidth="1"/>
    <col min="649" max="649" width="11.28515625" style="1" customWidth="1"/>
    <col min="650" max="655" width="10.7109375" style="1" customWidth="1"/>
    <col min="656" max="656" width="12.85546875" style="1" customWidth="1"/>
    <col min="657" max="657" width="10.7109375" style="1" customWidth="1"/>
    <col min="658" max="658" width="11" style="1" customWidth="1"/>
    <col min="659" max="660" width="9.140625" style="1" customWidth="1"/>
    <col min="661" max="661" width="14.140625" style="1" customWidth="1"/>
    <col min="662" max="662" width="11.42578125" style="1" customWidth="1"/>
    <col min="663" max="663" width="11.28515625" style="1" customWidth="1"/>
    <col min="664" max="664" width="12.28515625" style="1" customWidth="1"/>
    <col min="665" max="665" width="11.28515625" style="1" customWidth="1"/>
    <col min="666" max="671" width="10.7109375" style="1" customWidth="1"/>
    <col min="672" max="672" width="12.85546875" style="1" customWidth="1"/>
    <col min="673" max="673" width="10.7109375" style="1" customWidth="1"/>
    <col min="674" max="674" width="11" style="1" customWidth="1"/>
    <col min="675" max="676" width="9.140625" style="1" customWidth="1"/>
    <col min="677" max="677" width="14.140625" style="1" customWidth="1"/>
    <col min="678" max="678" width="11.42578125" style="1" customWidth="1"/>
    <col min="679" max="679" width="11.28515625" style="1" customWidth="1"/>
    <col min="680" max="680" width="12.28515625" style="1" customWidth="1"/>
    <col min="681" max="681" width="11.28515625" style="1" customWidth="1"/>
    <col min="682" max="687" width="10.7109375" style="1" customWidth="1"/>
    <col min="688" max="688" width="12.85546875" style="1" customWidth="1"/>
    <col min="689" max="689" width="10.7109375" style="1" customWidth="1"/>
    <col min="690" max="690" width="11" style="1" customWidth="1"/>
    <col min="691" max="692" width="9.140625" style="1" customWidth="1"/>
    <col min="693" max="693" width="14.140625" style="1" customWidth="1"/>
    <col min="694" max="694" width="11.42578125" style="1" customWidth="1"/>
    <col min="695" max="695" width="11.28515625" style="1" customWidth="1"/>
    <col min="696" max="696" width="12.28515625" style="1" customWidth="1"/>
    <col min="697" max="697" width="11.28515625" style="1" customWidth="1"/>
    <col min="698" max="703" width="10.7109375" style="1" customWidth="1"/>
    <col min="704" max="704" width="12.85546875" style="1" customWidth="1"/>
    <col min="705" max="705" width="10.7109375" style="1" customWidth="1"/>
    <col min="706" max="706" width="11" style="1" customWidth="1"/>
    <col min="707" max="708" width="9.140625" style="1" customWidth="1"/>
    <col min="709" max="709" width="14.140625" style="1" customWidth="1"/>
    <col min="710" max="710" width="11.42578125" style="1" customWidth="1"/>
    <col min="711" max="711" width="11.28515625" style="1" customWidth="1"/>
    <col min="712" max="712" width="12.28515625" style="1" customWidth="1"/>
    <col min="713" max="713" width="11.28515625" style="1" customWidth="1"/>
    <col min="714" max="719" width="10.7109375" style="1" customWidth="1"/>
    <col min="720" max="720" width="12.85546875" style="1" customWidth="1"/>
    <col min="721" max="721" width="10.7109375" style="1" customWidth="1"/>
    <col min="722" max="722" width="11" style="1" customWidth="1"/>
    <col min="723" max="724" width="9.140625" style="1" customWidth="1"/>
    <col min="725" max="725" width="14.140625" style="1" customWidth="1"/>
    <col min="726" max="726" width="11.42578125" style="1" customWidth="1"/>
    <col min="727" max="727" width="11.28515625" style="1" customWidth="1"/>
    <col min="728" max="728" width="12.28515625" style="1" customWidth="1"/>
    <col min="729" max="729" width="11.28515625" style="1" customWidth="1"/>
    <col min="730" max="735" width="10.7109375" style="1" customWidth="1"/>
    <col min="736" max="736" width="12.85546875" style="1" customWidth="1"/>
    <col min="737" max="737" width="10.7109375" style="1" customWidth="1"/>
    <col min="738" max="738" width="11" style="1" customWidth="1"/>
    <col min="739" max="740" width="9.140625" style="1" customWidth="1"/>
    <col min="741" max="741" width="14.140625" style="1" customWidth="1"/>
    <col min="742" max="742" width="11.42578125" style="1" customWidth="1"/>
    <col min="743" max="743" width="11.28515625" style="1" customWidth="1"/>
    <col min="744" max="744" width="12.28515625" style="1" customWidth="1"/>
    <col min="745" max="745" width="11.28515625" style="1" customWidth="1"/>
    <col min="746" max="751" width="10.7109375" style="1" customWidth="1"/>
    <col min="752" max="752" width="12.85546875" style="1" customWidth="1"/>
    <col min="753" max="753" width="10.7109375" style="1" customWidth="1"/>
    <col min="754" max="754" width="11" style="1" customWidth="1"/>
    <col min="755" max="756" width="9.140625" style="1" customWidth="1"/>
    <col min="757" max="757" width="14.140625" style="1" customWidth="1"/>
    <col min="758" max="758" width="11.42578125" style="1" customWidth="1"/>
    <col min="759" max="759" width="11.28515625" style="1" customWidth="1"/>
    <col min="760" max="760" width="12.28515625" style="1" customWidth="1"/>
    <col min="761" max="761" width="11.28515625" style="1" customWidth="1"/>
    <col min="762" max="767" width="10.7109375" style="1" customWidth="1"/>
    <col min="768" max="768" width="12.85546875" style="1" customWidth="1"/>
    <col min="769" max="769" width="10.7109375" style="1" customWidth="1"/>
    <col min="770" max="770" width="11" style="1" customWidth="1"/>
    <col min="771" max="772" width="9.140625" style="1" customWidth="1"/>
    <col min="773" max="773" width="14.140625" style="1" customWidth="1"/>
    <col min="774" max="774" width="11.42578125" style="1" customWidth="1"/>
    <col min="775" max="775" width="11.28515625" style="1" customWidth="1"/>
    <col min="776" max="776" width="12.28515625" style="1" customWidth="1"/>
    <col min="777" max="777" width="11.28515625" style="1" customWidth="1"/>
    <col min="778" max="783" width="10.7109375" style="1" bestFit="1" customWidth="1"/>
    <col min="784" max="784" width="12.85546875" style="1" customWidth="1"/>
    <col min="785" max="785" width="10.7109375" style="1" customWidth="1"/>
    <col min="786" max="786" width="11" style="1" customWidth="1"/>
    <col min="787" max="787" width="12" style="1" customWidth="1"/>
    <col min="788" max="832" width="9.140625" style="1"/>
    <col min="833" max="833" width="6" style="1" customWidth="1"/>
    <col min="834" max="834" width="9.140625" style="1"/>
    <col min="835" max="835" width="15.42578125" style="1" customWidth="1"/>
    <col min="836" max="836" width="14.85546875" style="1" customWidth="1"/>
    <col min="837" max="837" width="14.140625" style="1" customWidth="1"/>
    <col min="838" max="838" width="11.42578125" style="1" customWidth="1"/>
    <col min="839" max="839" width="11.28515625" style="1" customWidth="1"/>
    <col min="840" max="840" width="12.28515625" style="1" customWidth="1"/>
    <col min="841" max="841" width="11.28515625" style="1" customWidth="1"/>
    <col min="842" max="847" width="10.7109375" style="1" customWidth="1"/>
    <col min="848" max="848" width="12.85546875" style="1" customWidth="1"/>
    <col min="849" max="849" width="10.7109375" style="1" customWidth="1"/>
    <col min="850" max="850" width="11" style="1" customWidth="1"/>
    <col min="851" max="852" width="9.140625" style="1" customWidth="1"/>
    <col min="853" max="853" width="14.140625" style="1" customWidth="1"/>
    <col min="854" max="854" width="11.42578125" style="1" customWidth="1"/>
    <col min="855" max="855" width="11.28515625" style="1" customWidth="1"/>
    <col min="856" max="856" width="12.28515625" style="1" customWidth="1"/>
    <col min="857" max="857" width="11.28515625" style="1" customWidth="1"/>
    <col min="858" max="863" width="10.7109375" style="1" customWidth="1"/>
    <col min="864" max="864" width="12.85546875" style="1" customWidth="1"/>
    <col min="865" max="865" width="10.7109375" style="1" customWidth="1"/>
    <col min="866" max="866" width="11" style="1" customWidth="1"/>
    <col min="867" max="868" width="9.140625" style="1" customWidth="1"/>
    <col min="869" max="869" width="14.140625" style="1" customWidth="1"/>
    <col min="870" max="870" width="11.42578125" style="1" customWidth="1"/>
    <col min="871" max="871" width="11.28515625" style="1" customWidth="1"/>
    <col min="872" max="872" width="12.28515625" style="1" customWidth="1"/>
    <col min="873" max="873" width="11.28515625" style="1" customWidth="1"/>
    <col min="874" max="879" width="10.7109375" style="1" customWidth="1"/>
    <col min="880" max="880" width="12.85546875" style="1" customWidth="1"/>
    <col min="881" max="881" width="10.7109375" style="1" customWidth="1"/>
    <col min="882" max="882" width="11" style="1" customWidth="1"/>
    <col min="883" max="884" width="9.140625" style="1" customWidth="1"/>
    <col min="885" max="885" width="14.140625" style="1" customWidth="1"/>
    <col min="886" max="886" width="11.42578125" style="1" customWidth="1"/>
    <col min="887" max="887" width="11.28515625" style="1" customWidth="1"/>
    <col min="888" max="888" width="12.28515625" style="1" customWidth="1"/>
    <col min="889" max="889" width="11.28515625" style="1" customWidth="1"/>
    <col min="890" max="895" width="10.7109375" style="1" customWidth="1"/>
    <col min="896" max="896" width="12.85546875" style="1" customWidth="1"/>
    <col min="897" max="897" width="10.7109375" style="1" customWidth="1"/>
    <col min="898" max="898" width="11" style="1" customWidth="1"/>
    <col min="899" max="900" width="9.140625" style="1" customWidth="1"/>
    <col min="901" max="901" width="14.140625" style="1" customWidth="1"/>
    <col min="902" max="902" width="11.42578125" style="1" customWidth="1"/>
    <col min="903" max="903" width="11.28515625" style="1" customWidth="1"/>
    <col min="904" max="904" width="12.28515625" style="1" customWidth="1"/>
    <col min="905" max="905" width="11.28515625" style="1" customWidth="1"/>
    <col min="906" max="911" width="10.7109375" style="1" customWidth="1"/>
    <col min="912" max="912" width="12.85546875" style="1" customWidth="1"/>
    <col min="913" max="913" width="10.7109375" style="1" customWidth="1"/>
    <col min="914" max="914" width="11" style="1" customWidth="1"/>
    <col min="915" max="916" width="9.140625" style="1" customWidth="1"/>
    <col min="917" max="917" width="14.140625" style="1" customWidth="1"/>
    <col min="918" max="918" width="11.42578125" style="1" customWidth="1"/>
    <col min="919" max="919" width="11.28515625" style="1" customWidth="1"/>
    <col min="920" max="920" width="12.28515625" style="1" customWidth="1"/>
    <col min="921" max="921" width="11.28515625" style="1" customWidth="1"/>
    <col min="922" max="927" width="10.7109375" style="1" customWidth="1"/>
    <col min="928" max="928" width="12.85546875" style="1" customWidth="1"/>
    <col min="929" max="929" width="10.7109375" style="1" customWidth="1"/>
    <col min="930" max="930" width="11" style="1" customWidth="1"/>
    <col min="931" max="932" width="9.140625" style="1" customWidth="1"/>
    <col min="933" max="933" width="14.140625" style="1" customWidth="1"/>
    <col min="934" max="934" width="11.42578125" style="1" customWidth="1"/>
    <col min="935" max="935" width="11.28515625" style="1" customWidth="1"/>
    <col min="936" max="936" width="12.28515625" style="1" customWidth="1"/>
    <col min="937" max="937" width="11.28515625" style="1" customWidth="1"/>
    <col min="938" max="943" width="10.7109375" style="1" customWidth="1"/>
    <col min="944" max="944" width="12.85546875" style="1" customWidth="1"/>
    <col min="945" max="945" width="10.7109375" style="1" customWidth="1"/>
    <col min="946" max="946" width="11" style="1" customWidth="1"/>
    <col min="947" max="948" width="9.140625" style="1" customWidth="1"/>
    <col min="949" max="949" width="14.140625" style="1" customWidth="1"/>
    <col min="950" max="950" width="11.42578125" style="1" customWidth="1"/>
    <col min="951" max="951" width="11.28515625" style="1" customWidth="1"/>
    <col min="952" max="952" width="12.28515625" style="1" customWidth="1"/>
    <col min="953" max="953" width="11.28515625" style="1" customWidth="1"/>
    <col min="954" max="959" width="10.7109375" style="1" customWidth="1"/>
    <col min="960" max="960" width="12.85546875" style="1" customWidth="1"/>
    <col min="961" max="961" width="10.7109375" style="1" customWidth="1"/>
    <col min="962" max="962" width="11" style="1" customWidth="1"/>
    <col min="963" max="964" width="9.140625" style="1" customWidth="1"/>
    <col min="965" max="965" width="14.140625" style="1" customWidth="1"/>
    <col min="966" max="966" width="11.42578125" style="1" customWidth="1"/>
    <col min="967" max="967" width="11.28515625" style="1" customWidth="1"/>
    <col min="968" max="968" width="12.28515625" style="1" customWidth="1"/>
    <col min="969" max="969" width="11.28515625" style="1" customWidth="1"/>
    <col min="970" max="975" width="10.7109375" style="1" customWidth="1"/>
    <col min="976" max="976" width="12.85546875" style="1" customWidth="1"/>
    <col min="977" max="977" width="10.7109375" style="1" customWidth="1"/>
    <col min="978" max="978" width="11" style="1" customWidth="1"/>
    <col min="979" max="980" width="9.140625" style="1" customWidth="1"/>
    <col min="981" max="981" width="14.140625" style="1" customWidth="1"/>
    <col min="982" max="982" width="11.42578125" style="1" customWidth="1"/>
    <col min="983" max="983" width="11.28515625" style="1" customWidth="1"/>
    <col min="984" max="984" width="12.28515625" style="1" customWidth="1"/>
    <col min="985" max="985" width="11.28515625" style="1" customWidth="1"/>
    <col min="986" max="991" width="10.7109375" style="1" customWidth="1"/>
    <col min="992" max="992" width="12.85546875" style="1" customWidth="1"/>
    <col min="993" max="993" width="10.7109375" style="1" customWidth="1"/>
    <col min="994" max="994" width="11" style="1" customWidth="1"/>
    <col min="995" max="996" width="9.140625" style="1" customWidth="1"/>
    <col min="997" max="997" width="14.140625" style="1" customWidth="1"/>
    <col min="998" max="998" width="11.42578125" style="1" customWidth="1"/>
    <col min="999" max="999" width="11.28515625" style="1" customWidth="1"/>
    <col min="1000" max="1000" width="12.28515625" style="1" customWidth="1"/>
    <col min="1001" max="1001" width="11.28515625" style="1" customWidth="1"/>
    <col min="1002" max="1007" width="10.7109375" style="1" customWidth="1"/>
    <col min="1008" max="1008" width="12.85546875" style="1" customWidth="1"/>
    <col min="1009" max="1009" width="10.7109375" style="1" customWidth="1"/>
    <col min="1010" max="1010" width="11" style="1" customWidth="1"/>
    <col min="1011" max="1012" width="9.140625" style="1" customWidth="1"/>
    <col min="1013" max="1013" width="14.140625" style="1" customWidth="1"/>
    <col min="1014" max="1014" width="11.42578125" style="1" customWidth="1"/>
    <col min="1015" max="1015" width="11.28515625" style="1" customWidth="1"/>
    <col min="1016" max="1016" width="12.28515625" style="1" customWidth="1"/>
    <col min="1017" max="1017" width="11.28515625" style="1" customWidth="1"/>
    <col min="1018" max="1023" width="10.7109375" style="1" customWidth="1"/>
    <col min="1024" max="1024" width="12.85546875" style="1" customWidth="1"/>
    <col min="1025" max="1025" width="10.7109375" style="1" customWidth="1"/>
    <col min="1026" max="1026" width="11" style="1" customWidth="1"/>
    <col min="1027" max="1028" width="9.140625" style="1" customWidth="1"/>
    <col min="1029" max="1029" width="14.140625" style="1" customWidth="1"/>
    <col min="1030" max="1030" width="11.42578125" style="1" customWidth="1"/>
    <col min="1031" max="1031" width="11.28515625" style="1" customWidth="1"/>
    <col min="1032" max="1032" width="12.28515625" style="1" customWidth="1"/>
    <col min="1033" max="1033" width="11.28515625" style="1" customWidth="1"/>
    <col min="1034" max="1039" width="10.7109375" style="1" bestFit="1" customWidth="1"/>
    <col min="1040" max="1040" width="12.85546875" style="1" customWidth="1"/>
    <col min="1041" max="1041" width="10.7109375" style="1" customWidth="1"/>
    <col min="1042" max="1042" width="11" style="1" customWidth="1"/>
    <col min="1043" max="1043" width="12" style="1" customWidth="1"/>
    <col min="1044" max="1088" width="9.140625" style="1"/>
    <col min="1089" max="1089" width="6" style="1" customWidth="1"/>
    <col min="1090" max="1090" width="9.140625" style="1"/>
    <col min="1091" max="1091" width="15.42578125" style="1" customWidth="1"/>
    <col min="1092" max="1092" width="14.85546875" style="1" customWidth="1"/>
    <col min="1093" max="1093" width="14.140625" style="1" customWidth="1"/>
    <col min="1094" max="1094" width="11.42578125" style="1" customWidth="1"/>
    <col min="1095" max="1095" width="11.28515625" style="1" customWidth="1"/>
    <col min="1096" max="1096" width="12.28515625" style="1" customWidth="1"/>
    <col min="1097" max="1097" width="11.28515625" style="1" customWidth="1"/>
    <col min="1098" max="1103" width="10.7109375" style="1" customWidth="1"/>
    <col min="1104" max="1104" width="12.85546875" style="1" customWidth="1"/>
    <col min="1105" max="1105" width="10.7109375" style="1" customWidth="1"/>
    <col min="1106" max="1106" width="11" style="1" customWidth="1"/>
    <col min="1107" max="1108" width="9.140625" style="1" customWidth="1"/>
    <col min="1109" max="1109" width="14.140625" style="1" customWidth="1"/>
    <col min="1110" max="1110" width="11.42578125" style="1" customWidth="1"/>
    <col min="1111" max="1111" width="11.28515625" style="1" customWidth="1"/>
    <col min="1112" max="1112" width="12.28515625" style="1" customWidth="1"/>
    <col min="1113" max="1113" width="11.28515625" style="1" customWidth="1"/>
    <col min="1114" max="1119" width="10.7109375" style="1" customWidth="1"/>
    <col min="1120" max="1120" width="12.85546875" style="1" customWidth="1"/>
    <col min="1121" max="1121" width="10.7109375" style="1" customWidth="1"/>
    <col min="1122" max="1122" width="11" style="1" customWidth="1"/>
    <col min="1123" max="1124" width="9.140625" style="1" customWidth="1"/>
    <col min="1125" max="1125" width="14.140625" style="1" customWidth="1"/>
    <col min="1126" max="1126" width="11.42578125" style="1" customWidth="1"/>
    <col min="1127" max="1127" width="11.28515625" style="1" customWidth="1"/>
    <col min="1128" max="1128" width="12.28515625" style="1" customWidth="1"/>
    <col min="1129" max="1129" width="11.28515625" style="1" customWidth="1"/>
    <col min="1130" max="1135" width="10.7109375" style="1" customWidth="1"/>
    <col min="1136" max="1136" width="12.85546875" style="1" customWidth="1"/>
    <col min="1137" max="1137" width="10.7109375" style="1" customWidth="1"/>
    <col min="1138" max="1138" width="11" style="1" customWidth="1"/>
    <col min="1139" max="1140" width="9.140625" style="1" customWidth="1"/>
    <col min="1141" max="1141" width="14.140625" style="1" customWidth="1"/>
    <col min="1142" max="1142" width="11.42578125" style="1" customWidth="1"/>
    <col min="1143" max="1143" width="11.28515625" style="1" customWidth="1"/>
    <col min="1144" max="1144" width="12.28515625" style="1" customWidth="1"/>
    <col min="1145" max="1145" width="11.28515625" style="1" customWidth="1"/>
    <col min="1146" max="1151" width="10.7109375" style="1" customWidth="1"/>
    <col min="1152" max="1152" width="12.85546875" style="1" customWidth="1"/>
    <col min="1153" max="1153" width="10.7109375" style="1" customWidth="1"/>
    <col min="1154" max="1154" width="11" style="1" customWidth="1"/>
    <col min="1155" max="1156" width="9.140625" style="1" customWidth="1"/>
    <col min="1157" max="1157" width="14.140625" style="1" customWidth="1"/>
    <col min="1158" max="1158" width="11.42578125" style="1" customWidth="1"/>
    <col min="1159" max="1159" width="11.28515625" style="1" customWidth="1"/>
    <col min="1160" max="1160" width="12.28515625" style="1" customWidth="1"/>
    <col min="1161" max="1161" width="11.28515625" style="1" customWidth="1"/>
    <col min="1162" max="1167" width="10.7109375" style="1" customWidth="1"/>
    <col min="1168" max="1168" width="12.85546875" style="1" customWidth="1"/>
    <col min="1169" max="1169" width="10.7109375" style="1" customWidth="1"/>
    <col min="1170" max="1170" width="11" style="1" customWidth="1"/>
    <col min="1171" max="1172" width="9.140625" style="1" customWidth="1"/>
    <col min="1173" max="1173" width="14.140625" style="1" customWidth="1"/>
    <col min="1174" max="1174" width="11.42578125" style="1" customWidth="1"/>
    <col min="1175" max="1175" width="11.28515625" style="1" customWidth="1"/>
    <col min="1176" max="1176" width="12.28515625" style="1" customWidth="1"/>
    <col min="1177" max="1177" width="11.28515625" style="1" customWidth="1"/>
    <col min="1178" max="1183" width="10.7109375" style="1" customWidth="1"/>
    <col min="1184" max="1184" width="12.85546875" style="1" customWidth="1"/>
    <col min="1185" max="1185" width="10.7109375" style="1" customWidth="1"/>
    <col min="1186" max="1186" width="11" style="1" customWidth="1"/>
    <col min="1187" max="1188" width="9.140625" style="1" customWidth="1"/>
    <col min="1189" max="1189" width="14.140625" style="1" customWidth="1"/>
    <col min="1190" max="1190" width="11.42578125" style="1" customWidth="1"/>
    <col min="1191" max="1191" width="11.28515625" style="1" customWidth="1"/>
    <col min="1192" max="1192" width="12.28515625" style="1" customWidth="1"/>
    <col min="1193" max="1193" width="11.28515625" style="1" customWidth="1"/>
    <col min="1194" max="1199" width="10.7109375" style="1" customWidth="1"/>
    <col min="1200" max="1200" width="12.85546875" style="1" customWidth="1"/>
    <col min="1201" max="1201" width="10.7109375" style="1" customWidth="1"/>
    <col min="1202" max="1202" width="11" style="1" customWidth="1"/>
    <col min="1203" max="1204" width="9.140625" style="1" customWidth="1"/>
    <col min="1205" max="1205" width="14.140625" style="1" customWidth="1"/>
    <col min="1206" max="1206" width="11.42578125" style="1" customWidth="1"/>
    <col min="1207" max="1207" width="11.28515625" style="1" customWidth="1"/>
    <col min="1208" max="1208" width="12.28515625" style="1" customWidth="1"/>
    <col min="1209" max="1209" width="11.28515625" style="1" customWidth="1"/>
    <col min="1210" max="1215" width="10.7109375" style="1" customWidth="1"/>
    <col min="1216" max="1216" width="12.85546875" style="1" customWidth="1"/>
    <col min="1217" max="1217" width="10.7109375" style="1" customWidth="1"/>
    <col min="1218" max="1218" width="11" style="1" customWidth="1"/>
    <col min="1219" max="1220" width="9.140625" style="1" customWidth="1"/>
    <col min="1221" max="1221" width="14.140625" style="1" customWidth="1"/>
    <col min="1222" max="1222" width="11.42578125" style="1" customWidth="1"/>
    <col min="1223" max="1223" width="11.28515625" style="1" customWidth="1"/>
    <col min="1224" max="1224" width="12.28515625" style="1" customWidth="1"/>
    <col min="1225" max="1225" width="11.28515625" style="1" customWidth="1"/>
    <col min="1226" max="1231" width="10.7109375" style="1" customWidth="1"/>
    <col min="1232" max="1232" width="12.85546875" style="1" customWidth="1"/>
    <col min="1233" max="1233" width="10.7109375" style="1" customWidth="1"/>
    <col min="1234" max="1234" width="11" style="1" customWidth="1"/>
    <col min="1235" max="1236" width="9.140625" style="1" customWidth="1"/>
    <col min="1237" max="1237" width="14.140625" style="1" customWidth="1"/>
    <col min="1238" max="1238" width="11.42578125" style="1" customWidth="1"/>
    <col min="1239" max="1239" width="11.28515625" style="1" customWidth="1"/>
    <col min="1240" max="1240" width="12.28515625" style="1" customWidth="1"/>
    <col min="1241" max="1241" width="11.28515625" style="1" customWidth="1"/>
    <col min="1242" max="1247" width="10.7109375" style="1" customWidth="1"/>
    <col min="1248" max="1248" width="12.85546875" style="1" customWidth="1"/>
    <col min="1249" max="1249" width="10.7109375" style="1" customWidth="1"/>
    <col min="1250" max="1250" width="11" style="1" customWidth="1"/>
    <col min="1251" max="1252" width="9.140625" style="1" customWidth="1"/>
    <col min="1253" max="1253" width="14.140625" style="1" customWidth="1"/>
    <col min="1254" max="1254" width="11.42578125" style="1" customWidth="1"/>
    <col min="1255" max="1255" width="11.28515625" style="1" customWidth="1"/>
    <col min="1256" max="1256" width="12.28515625" style="1" customWidth="1"/>
    <col min="1257" max="1257" width="11.28515625" style="1" customWidth="1"/>
    <col min="1258" max="1263" width="10.7109375" style="1" customWidth="1"/>
    <col min="1264" max="1264" width="12.85546875" style="1" customWidth="1"/>
    <col min="1265" max="1265" width="10.7109375" style="1" customWidth="1"/>
    <col min="1266" max="1266" width="11" style="1" customWidth="1"/>
    <col min="1267" max="1268" width="9.140625" style="1" customWidth="1"/>
    <col min="1269" max="1269" width="14.140625" style="1" customWidth="1"/>
    <col min="1270" max="1270" width="11.42578125" style="1" customWidth="1"/>
    <col min="1271" max="1271" width="11.28515625" style="1" customWidth="1"/>
    <col min="1272" max="1272" width="12.28515625" style="1" customWidth="1"/>
    <col min="1273" max="1273" width="11.28515625" style="1" customWidth="1"/>
    <col min="1274" max="1279" width="10.7109375" style="1" customWidth="1"/>
    <col min="1280" max="1280" width="12.85546875" style="1" customWidth="1"/>
    <col min="1281" max="1281" width="10.7109375" style="1" customWidth="1"/>
    <col min="1282" max="1282" width="11" style="1" customWidth="1"/>
    <col min="1283" max="1284" width="9.140625" style="1" customWidth="1"/>
    <col min="1285" max="1285" width="14.140625" style="1" customWidth="1"/>
    <col min="1286" max="1286" width="11.42578125" style="1" customWidth="1"/>
    <col min="1287" max="1287" width="11.28515625" style="1" customWidth="1"/>
    <col min="1288" max="1288" width="12.28515625" style="1" customWidth="1"/>
    <col min="1289" max="1289" width="11.28515625" style="1" customWidth="1"/>
    <col min="1290" max="1295" width="10.7109375" style="1" bestFit="1" customWidth="1"/>
    <col min="1296" max="1296" width="12.85546875" style="1" customWidth="1"/>
    <col min="1297" max="1297" width="10.7109375" style="1" customWidth="1"/>
    <col min="1298" max="1298" width="11" style="1" customWidth="1"/>
    <col min="1299" max="1299" width="12" style="1" customWidth="1"/>
    <col min="1300" max="1344" width="9.140625" style="1"/>
    <col min="1345" max="1345" width="6" style="1" customWidth="1"/>
    <col min="1346" max="1346" width="9.140625" style="1"/>
    <col min="1347" max="1347" width="15.42578125" style="1" customWidth="1"/>
    <col min="1348" max="1348" width="14.85546875" style="1" customWidth="1"/>
    <col min="1349" max="1349" width="14.140625" style="1" customWidth="1"/>
    <col min="1350" max="1350" width="11.42578125" style="1" customWidth="1"/>
    <col min="1351" max="1351" width="11.28515625" style="1" customWidth="1"/>
    <col min="1352" max="1352" width="12.28515625" style="1" customWidth="1"/>
    <col min="1353" max="1353" width="11.28515625" style="1" customWidth="1"/>
    <col min="1354" max="1359" width="10.7109375" style="1" customWidth="1"/>
    <col min="1360" max="1360" width="12.85546875" style="1" customWidth="1"/>
    <col min="1361" max="1361" width="10.7109375" style="1" customWidth="1"/>
    <col min="1362" max="1362" width="11" style="1" customWidth="1"/>
    <col min="1363" max="1364" width="9.140625" style="1" customWidth="1"/>
    <col min="1365" max="1365" width="14.140625" style="1" customWidth="1"/>
    <col min="1366" max="1366" width="11.42578125" style="1" customWidth="1"/>
    <col min="1367" max="1367" width="11.28515625" style="1" customWidth="1"/>
    <col min="1368" max="1368" width="12.28515625" style="1" customWidth="1"/>
    <col min="1369" max="1369" width="11.28515625" style="1" customWidth="1"/>
    <col min="1370" max="1375" width="10.7109375" style="1" customWidth="1"/>
    <col min="1376" max="1376" width="12.85546875" style="1" customWidth="1"/>
    <col min="1377" max="1377" width="10.7109375" style="1" customWidth="1"/>
    <col min="1378" max="1378" width="11" style="1" customWidth="1"/>
    <col min="1379" max="1380" width="9.140625" style="1" customWidth="1"/>
    <col min="1381" max="1381" width="14.140625" style="1" customWidth="1"/>
    <col min="1382" max="1382" width="11.42578125" style="1" customWidth="1"/>
    <col min="1383" max="1383" width="11.28515625" style="1" customWidth="1"/>
    <col min="1384" max="1384" width="12.28515625" style="1" customWidth="1"/>
    <col min="1385" max="1385" width="11.28515625" style="1" customWidth="1"/>
    <col min="1386" max="1391" width="10.7109375" style="1" customWidth="1"/>
    <col min="1392" max="1392" width="12.85546875" style="1" customWidth="1"/>
    <col min="1393" max="1393" width="10.7109375" style="1" customWidth="1"/>
    <col min="1394" max="1394" width="11" style="1" customWidth="1"/>
    <col min="1395" max="1396" width="9.140625" style="1" customWidth="1"/>
    <col min="1397" max="1397" width="14.140625" style="1" customWidth="1"/>
    <col min="1398" max="1398" width="11.42578125" style="1" customWidth="1"/>
    <col min="1399" max="1399" width="11.28515625" style="1" customWidth="1"/>
    <col min="1400" max="1400" width="12.28515625" style="1" customWidth="1"/>
    <col min="1401" max="1401" width="11.28515625" style="1" customWidth="1"/>
    <col min="1402" max="1407" width="10.7109375" style="1" customWidth="1"/>
    <col min="1408" max="1408" width="12.85546875" style="1" customWidth="1"/>
    <col min="1409" max="1409" width="10.7109375" style="1" customWidth="1"/>
    <col min="1410" max="1410" width="11" style="1" customWidth="1"/>
    <col min="1411" max="1412" width="9.140625" style="1" customWidth="1"/>
    <col min="1413" max="1413" width="14.140625" style="1" customWidth="1"/>
    <col min="1414" max="1414" width="11.42578125" style="1" customWidth="1"/>
    <col min="1415" max="1415" width="11.28515625" style="1" customWidth="1"/>
    <col min="1416" max="1416" width="12.28515625" style="1" customWidth="1"/>
    <col min="1417" max="1417" width="11.28515625" style="1" customWidth="1"/>
    <col min="1418" max="1423" width="10.7109375" style="1" customWidth="1"/>
    <col min="1424" max="1424" width="12.85546875" style="1" customWidth="1"/>
    <col min="1425" max="1425" width="10.7109375" style="1" customWidth="1"/>
    <col min="1426" max="1426" width="11" style="1" customWidth="1"/>
    <col min="1427" max="1428" width="9.140625" style="1" customWidth="1"/>
    <col min="1429" max="1429" width="14.140625" style="1" customWidth="1"/>
    <col min="1430" max="1430" width="11.42578125" style="1" customWidth="1"/>
    <col min="1431" max="1431" width="11.28515625" style="1" customWidth="1"/>
    <col min="1432" max="1432" width="12.28515625" style="1" customWidth="1"/>
    <col min="1433" max="1433" width="11.28515625" style="1" customWidth="1"/>
    <col min="1434" max="1439" width="10.7109375" style="1" customWidth="1"/>
    <col min="1440" max="1440" width="12.85546875" style="1" customWidth="1"/>
    <col min="1441" max="1441" width="10.7109375" style="1" customWidth="1"/>
    <col min="1442" max="1442" width="11" style="1" customWidth="1"/>
    <col min="1443" max="1444" width="9.140625" style="1" customWidth="1"/>
    <col min="1445" max="1445" width="14.140625" style="1" customWidth="1"/>
    <col min="1446" max="1446" width="11.42578125" style="1" customWidth="1"/>
    <col min="1447" max="1447" width="11.28515625" style="1" customWidth="1"/>
    <col min="1448" max="1448" width="12.28515625" style="1" customWidth="1"/>
    <col min="1449" max="1449" width="11.28515625" style="1" customWidth="1"/>
    <col min="1450" max="1455" width="10.7109375" style="1" customWidth="1"/>
    <col min="1456" max="1456" width="12.85546875" style="1" customWidth="1"/>
    <col min="1457" max="1457" width="10.7109375" style="1" customWidth="1"/>
    <col min="1458" max="1458" width="11" style="1" customWidth="1"/>
    <col min="1459" max="1460" width="9.140625" style="1" customWidth="1"/>
    <col min="1461" max="1461" width="14.140625" style="1" customWidth="1"/>
    <col min="1462" max="1462" width="11.42578125" style="1" customWidth="1"/>
    <col min="1463" max="1463" width="11.28515625" style="1" customWidth="1"/>
    <col min="1464" max="1464" width="12.28515625" style="1" customWidth="1"/>
    <col min="1465" max="1465" width="11.28515625" style="1" customWidth="1"/>
    <col min="1466" max="1471" width="10.7109375" style="1" customWidth="1"/>
    <col min="1472" max="1472" width="12.85546875" style="1" customWidth="1"/>
    <col min="1473" max="1473" width="10.7109375" style="1" customWidth="1"/>
    <col min="1474" max="1474" width="11" style="1" customWidth="1"/>
    <col min="1475" max="1476" width="9.140625" style="1" customWidth="1"/>
    <col min="1477" max="1477" width="14.140625" style="1" customWidth="1"/>
    <col min="1478" max="1478" width="11.42578125" style="1" customWidth="1"/>
    <col min="1479" max="1479" width="11.28515625" style="1" customWidth="1"/>
    <col min="1480" max="1480" width="12.28515625" style="1" customWidth="1"/>
    <col min="1481" max="1481" width="11.28515625" style="1" customWidth="1"/>
    <col min="1482" max="1487" width="10.7109375" style="1" customWidth="1"/>
    <col min="1488" max="1488" width="12.85546875" style="1" customWidth="1"/>
    <col min="1489" max="1489" width="10.7109375" style="1" customWidth="1"/>
    <col min="1490" max="1490" width="11" style="1" customWidth="1"/>
    <col min="1491" max="1492" width="9.140625" style="1" customWidth="1"/>
    <col min="1493" max="1493" width="14.140625" style="1" customWidth="1"/>
    <col min="1494" max="1494" width="11.42578125" style="1" customWidth="1"/>
    <col min="1495" max="1495" width="11.28515625" style="1" customWidth="1"/>
    <col min="1496" max="1496" width="12.28515625" style="1" customWidth="1"/>
    <col min="1497" max="1497" width="11.28515625" style="1" customWidth="1"/>
    <col min="1498" max="1503" width="10.7109375" style="1" customWidth="1"/>
    <col min="1504" max="1504" width="12.85546875" style="1" customWidth="1"/>
    <col min="1505" max="1505" width="10.7109375" style="1" customWidth="1"/>
    <col min="1506" max="1506" width="11" style="1" customWidth="1"/>
    <col min="1507" max="1508" width="9.140625" style="1" customWidth="1"/>
    <col min="1509" max="1509" width="14.140625" style="1" customWidth="1"/>
    <col min="1510" max="1510" width="11.42578125" style="1" customWidth="1"/>
    <col min="1511" max="1511" width="11.28515625" style="1" customWidth="1"/>
    <col min="1512" max="1512" width="12.28515625" style="1" customWidth="1"/>
    <col min="1513" max="1513" width="11.28515625" style="1" customWidth="1"/>
    <col min="1514" max="1519" width="10.7109375" style="1" customWidth="1"/>
    <col min="1520" max="1520" width="12.85546875" style="1" customWidth="1"/>
    <col min="1521" max="1521" width="10.7109375" style="1" customWidth="1"/>
    <col min="1522" max="1522" width="11" style="1" customWidth="1"/>
    <col min="1523" max="1524" width="9.140625" style="1" customWidth="1"/>
    <col min="1525" max="1525" width="14.140625" style="1" customWidth="1"/>
    <col min="1526" max="1526" width="11.42578125" style="1" customWidth="1"/>
    <col min="1527" max="1527" width="11.28515625" style="1" customWidth="1"/>
    <col min="1528" max="1528" width="12.28515625" style="1" customWidth="1"/>
    <col min="1529" max="1529" width="11.28515625" style="1" customWidth="1"/>
    <col min="1530" max="1535" width="10.7109375" style="1" customWidth="1"/>
    <col min="1536" max="1536" width="12.85546875" style="1" customWidth="1"/>
    <col min="1537" max="1537" width="10.7109375" style="1" customWidth="1"/>
    <col min="1538" max="1538" width="11" style="1" customWidth="1"/>
    <col min="1539" max="1540" width="9.140625" style="1" customWidth="1"/>
    <col min="1541" max="1541" width="14.140625" style="1" customWidth="1"/>
    <col min="1542" max="1542" width="11.42578125" style="1" customWidth="1"/>
    <col min="1543" max="1543" width="11.28515625" style="1" customWidth="1"/>
    <col min="1544" max="1544" width="12.28515625" style="1" customWidth="1"/>
    <col min="1545" max="1545" width="11.28515625" style="1" customWidth="1"/>
    <col min="1546" max="1551" width="10.7109375" style="1" bestFit="1" customWidth="1"/>
    <col min="1552" max="1552" width="12.85546875" style="1" customWidth="1"/>
    <col min="1553" max="1553" width="10.7109375" style="1" customWidth="1"/>
    <col min="1554" max="1554" width="11" style="1" customWidth="1"/>
    <col min="1555" max="1555" width="12" style="1" customWidth="1"/>
    <col min="1556" max="1600" width="9.140625" style="1"/>
    <col min="1601" max="1601" width="6" style="1" customWidth="1"/>
    <col min="1602" max="1602" width="9.140625" style="1"/>
    <col min="1603" max="1603" width="15.42578125" style="1" customWidth="1"/>
    <col min="1604" max="1604" width="14.85546875" style="1" customWidth="1"/>
    <col min="1605" max="1605" width="14.140625" style="1" customWidth="1"/>
    <col min="1606" max="1606" width="11.42578125" style="1" customWidth="1"/>
    <col min="1607" max="1607" width="11.28515625" style="1" customWidth="1"/>
    <col min="1608" max="1608" width="12.28515625" style="1" customWidth="1"/>
    <col min="1609" max="1609" width="11.28515625" style="1" customWidth="1"/>
    <col min="1610" max="1615" width="10.7109375" style="1" customWidth="1"/>
    <col min="1616" max="1616" width="12.85546875" style="1" customWidth="1"/>
    <col min="1617" max="1617" width="10.7109375" style="1" customWidth="1"/>
    <col min="1618" max="1618" width="11" style="1" customWidth="1"/>
    <col min="1619" max="1620" width="9.140625" style="1" customWidth="1"/>
    <col min="1621" max="1621" width="14.140625" style="1" customWidth="1"/>
    <col min="1622" max="1622" width="11.42578125" style="1" customWidth="1"/>
    <col min="1623" max="1623" width="11.28515625" style="1" customWidth="1"/>
    <col min="1624" max="1624" width="12.28515625" style="1" customWidth="1"/>
    <col min="1625" max="1625" width="11.28515625" style="1" customWidth="1"/>
    <col min="1626" max="1631" width="10.7109375" style="1" customWidth="1"/>
    <col min="1632" max="1632" width="12.85546875" style="1" customWidth="1"/>
    <col min="1633" max="1633" width="10.7109375" style="1" customWidth="1"/>
    <col min="1634" max="1634" width="11" style="1" customWidth="1"/>
    <col min="1635" max="1636" width="9.140625" style="1" customWidth="1"/>
    <col min="1637" max="1637" width="14.140625" style="1" customWidth="1"/>
    <col min="1638" max="1638" width="11.42578125" style="1" customWidth="1"/>
    <col min="1639" max="1639" width="11.28515625" style="1" customWidth="1"/>
    <col min="1640" max="1640" width="12.28515625" style="1" customWidth="1"/>
    <col min="1641" max="1641" width="11.28515625" style="1" customWidth="1"/>
    <col min="1642" max="1647" width="10.7109375" style="1" customWidth="1"/>
    <col min="1648" max="1648" width="12.85546875" style="1" customWidth="1"/>
    <col min="1649" max="1649" width="10.7109375" style="1" customWidth="1"/>
    <col min="1650" max="1650" width="11" style="1" customWidth="1"/>
    <col min="1651" max="1652" width="9.140625" style="1" customWidth="1"/>
    <col min="1653" max="1653" width="14.140625" style="1" customWidth="1"/>
    <col min="1654" max="1654" width="11.42578125" style="1" customWidth="1"/>
    <col min="1655" max="1655" width="11.28515625" style="1" customWidth="1"/>
    <col min="1656" max="1656" width="12.28515625" style="1" customWidth="1"/>
    <col min="1657" max="1657" width="11.28515625" style="1" customWidth="1"/>
    <col min="1658" max="1663" width="10.7109375" style="1" customWidth="1"/>
    <col min="1664" max="1664" width="12.85546875" style="1" customWidth="1"/>
    <col min="1665" max="1665" width="10.7109375" style="1" customWidth="1"/>
    <col min="1666" max="1666" width="11" style="1" customWidth="1"/>
    <col min="1667" max="1668" width="9.140625" style="1" customWidth="1"/>
    <col min="1669" max="1669" width="14.140625" style="1" customWidth="1"/>
    <col min="1670" max="1670" width="11.42578125" style="1" customWidth="1"/>
    <col min="1671" max="1671" width="11.28515625" style="1" customWidth="1"/>
    <col min="1672" max="1672" width="12.28515625" style="1" customWidth="1"/>
    <col min="1673" max="1673" width="11.28515625" style="1" customWidth="1"/>
    <col min="1674" max="1679" width="10.7109375" style="1" customWidth="1"/>
    <col min="1680" max="1680" width="12.85546875" style="1" customWidth="1"/>
    <col min="1681" max="1681" width="10.7109375" style="1" customWidth="1"/>
    <col min="1682" max="1682" width="11" style="1" customWidth="1"/>
    <col min="1683" max="1684" width="9.140625" style="1" customWidth="1"/>
    <col min="1685" max="1685" width="14.140625" style="1" customWidth="1"/>
    <col min="1686" max="1686" width="11.42578125" style="1" customWidth="1"/>
    <col min="1687" max="1687" width="11.28515625" style="1" customWidth="1"/>
    <col min="1688" max="1688" width="12.28515625" style="1" customWidth="1"/>
    <col min="1689" max="1689" width="11.28515625" style="1" customWidth="1"/>
    <col min="1690" max="1695" width="10.7109375" style="1" customWidth="1"/>
    <col min="1696" max="1696" width="12.85546875" style="1" customWidth="1"/>
    <col min="1697" max="1697" width="10.7109375" style="1" customWidth="1"/>
    <col min="1698" max="1698" width="11" style="1" customWidth="1"/>
    <col min="1699" max="1700" width="9.140625" style="1" customWidth="1"/>
    <col min="1701" max="1701" width="14.140625" style="1" customWidth="1"/>
    <col min="1702" max="1702" width="11.42578125" style="1" customWidth="1"/>
    <col min="1703" max="1703" width="11.28515625" style="1" customWidth="1"/>
    <col min="1704" max="1704" width="12.28515625" style="1" customWidth="1"/>
    <col min="1705" max="1705" width="11.28515625" style="1" customWidth="1"/>
    <col min="1706" max="1711" width="10.7109375" style="1" customWidth="1"/>
    <col min="1712" max="1712" width="12.85546875" style="1" customWidth="1"/>
    <col min="1713" max="1713" width="10.7109375" style="1" customWidth="1"/>
    <col min="1714" max="1714" width="11" style="1" customWidth="1"/>
    <col min="1715" max="1716" width="9.140625" style="1" customWidth="1"/>
    <col min="1717" max="1717" width="14.140625" style="1" customWidth="1"/>
    <col min="1718" max="1718" width="11.42578125" style="1" customWidth="1"/>
    <col min="1719" max="1719" width="11.28515625" style="1" customWidth="1"/>
    <col min="1720" max="1720" width="12.28515625" style="1" customWidth="1"/>
    <col min="1721" max="1721" width="11.28515625" style="1" customWidth="1"/>
    <col min="1722" max="1727" width="10.7109375" style="1" customWidth="1"/>
    <col min="1728" max="1728" width="12.85546875" style="1" customWidth="1"/>
    <col min="1729" max="1729" width="10.7109375" style="1" customWidth="1"/>
    <col min="1730" max="1730" width="11" style="1" customWidth="1"/>
    <col min="1731" max="1732" width="9.140625" style="1" customWidth="1"/>
    <col min="1733" max="1733" width="14.140625" style="1" customWidth="1"/>
    <col min="1734" max="1734" width="11.42578125" style="1" customWidth="1"/>
    <col min="1735" max="1735" width="11.28515625" style="1" customWidth="1"/>
    <col min="1736" max="1736" width="12.28515625" style="1" customWidth="1"/>
    <col min="1737" max="1737" width="11.28515625" style="1" customWidth="1"/>
    <col min="1738" max="1743" width="10.7109375" style="1" customWidth="1"/>
    <col min="1744" max="1744" width="12.85546875" style="1" customWidth="1"/>
    <col min="1745" max="1745" width="10.7109375" style="1" customWidth="1"/>
    <col min="1746" max="1746" width="11" style="1" customWidth="1"/>
    <col min="1747" max="1748" width="9.140625" style="1" customWidth="1"/>
    <col min="1749" max="1749" width="14.140625" style="1" customWidth="1"/>
    <col min="1750" max="1750" width="11.42578125" style="1" customWidth="1"/>
    <col min="1751" max="1751" width="11.28515625" style="1" customWidth="1"/>
    <col min="1752" max="1752" width="12.28515625" style="1" customWidth="1"/>
    <col min="1753" max="1753" width="11.28515625" style="1" customWidth="1"/>
    <col min="1754" max="1759" width="10.7109375" style="1" customWidth="1"/>
    <col min="1760" max="1760" width="12.85546875" style="1" customWidth="1"/>
    <col min="1761" max="1761" width="10.7109375" style="1" customWidth="1"/>
    <col min="1762" max="1762" width="11" style="1" customWidth="1"/>
    <col min="1763" max="1764" width="9.140625" style="1" customWidth="1"/>
    <col min="1765" max="1765" width="14.140625" style="1" customWidth="1"/>
    <col min="1766" max="1766" width="11.42578125" style="1" customWidth="1"/>
    <col min="1767" max="1767" width="11.28515625" style="1" customWidth="1"/>
    <col min="1768" max="1768" width="12.28515625" style="1" customWidth="1"/>
    <col min="1769" max="1769" width="11.28515625" style="1" customWidth="1"/>
    <col min="1770" max="1775" width="10.7109375" style="1" customWidth="1"/>
    <col min="1776" max="1776" width="12.85546875" style="1" customWidth="1"/>
    <col min="1777" max="1777" width="10.7109375" style="1" customWidth="1"/>
    <col min="1778" max="1778" width="11" style="1" customWidth="1"/>
    <col min="1779" max="1780" width="9.140625" style="1" customWidth="1"/>
    <col min="1781" max="1781" width="14.140625" style="1" customWidth="1"/>
    <col min="1782" max="1782" width="11.42578125" style="1" customWidth="1"/>
    <col min="1783" max="1783" width="11.28515625" style="1" customWidth="1"/>
    <col min="1784" max="1784" width="12.28515625" style="1" customWidth="1"/>
    <col min="1785" max="1785" width="11.28515625" style="1" customWidth="1"/>
    <col min="1786" max="1791" width="10.7109375" style="1" customWidth="1"/>
    <col min="1792" max="1792" width="12.85546875" style="1" customWidth="1"/>
    <col min="1793" max="1793" width="10.7109375" style="1" customWidth="1"/>
    <col min="1794" max="1794" width="11" style="1" customWidth="1"/>
    <col min="1795" max="1796" width="9.140625" style="1" customWidth="1"/>
    <col min="1797" max="1797" width="14.140625" style="1" customWidth="1"/>
    <col min="1798" max="1798" width="11.42578125" style="1" customWidth="1"/>
    <col min="1799" max="1799" width="11.28515625" style="1" customWidth="1"/>
    <col min="1800" max="1800" width="12.28515625" style="1" customWidth="1"/>
    <col min="1801" max="1801" width="11.28515625" style="1" customWidth="1"/>
    <col min="1802" max="1807" width="10.7109375" style="1" bestFit="1" customWidth="1"/>
    <col min="1808" max="1808" width="12.85546875" style="1" customWidth="1"/>
    <col min="1809" max="1809" width="10.7109375" style="1" customWidth="1"/>
    <col min="1810" max="1810" width="11" style="1" customWidth="1"/>
    <col min="1811" max="1811" width="12" style="1" customWidth="1"/>
    <col min="1812" max="1856" width="9.140625" style="1"/>
    <col min="1857" max="1857" width="6" style="1" customWidth="1"/>
    <col min="1858" max="1858" width="9.140625" style="1"/>
    <col min="1859" max="1859" width="15.42578125" style="1" customWidth="1"/>
    <col min="1860" max="1860" width="14.85546875" style="1" customWidth="1"/>
    <col min="1861" max="1861" width="14.140625" style="1" customWidth="1"/>
    <col min="1862" max="1862" width="11.42578125" style="1" customWidth="1"/>
    <col min="1863" max="1863" width="11.28515625" style="1" customWidth="1"/>
    <col min="1864" max="1864" width="12.28515625" style="1" customWidth="1"/>
    <col min="1865" max="1865" width="11.28515625" style="1" customWidth="1"/>
    <col min="1866" max="1871" width="10.7109375" style="1" customWidth="1"/>
    <col min="1872" max="1872" width="12.85546875" style="1" customWidth="1"/>
    <col min="1873" max="1873" width="10.7109375" style="1" customWidth="1"/>
    <col min="1874" max="1874" width="11" style="1" customWidth="1"/>
    <col min="1875" max="1876" width="9.140625" style="1" customWidth="1"/>
    <col min="1877" max="1877" width="14.140625" style="1" customWidth="1"/>
    <col min="1878" max="1878" width="11.42578125" style="1" customWidth="1"/>
    <col min="1879" max="1879" width="11.28515625" style="1" customWidth="1"/>
    <col min="1880" max="1880" width="12.28515625" style="1" customWidth="1"/>
    <col min="1881" max="1881" width="11.28515625" style="1" customWidth="1"/>
    <col min="1882" max="1887" width="10.7109375" style="1" customWidth="1"/>
    <col min="1888" max="1888" width="12.85546875" style="1" customWidth="1"/>
    <col min="1889" max="1889" width="10.7109375" style="1" customWidth="1"/>
    <col min="1890" max="1890" width="11" style="1" customWidth="1"/>
    <col min="1891" max="1892" width="9.140625" style="1" customWidth="1"/>
    <col min="1893" max="1893" width="14.140625" style="1" customWidth="1"/>
    <col min="1894" max="1894" width="11.42578125" style="1" customWidth="1"/>
    <col min="1895" max="1895" width="11.28515625" style="1" customWidth="1"/>
    <col min="1896" max="1896" width="12.28515625" style="1" customWidth="1"/>
    <col min="1897" max="1897" width="11.28515625" style="1" customWidth="1"/>
    <col min="1898" max="1903" width="10.7109375" style="1" customWidth="1"/>
    <col min="1904" max="1904" width="12.85546875" style="1" customWidth="1"/>
    <col min="1905" max="1905" width="10.7109375" style="1" customWidth="1"/>
    <col min="1906" max="1906" width="11" style="1" customWidth="1"/>
    <col min="1907" max="1908" width="9.140625" style="1" customWidth="1"/>
    <col min="1909" max="1909" width="14.140625" style="1" customWidth="1"/>
    <col min="1910" max="1910" width="11.42578125" style="1" customWidth="1"/>
    <col min="1911" max="1911" width="11.28515625" style="1" customWidth="1"/>
    <col min="1912" max="1912" width="12.28515625" style="1" customWidth="1"/>
    <col min="1913" max="1913" width="11.28515625" style="1" customWidth="1"/>
    <col min="1914" max="1919" width="10.7109375" style="1" customWidth="1"/>
    <col min="1920" max="1920" width="12.85546875" style="1" customWidth="1"/>
    <col min="1921" max="1921" width="10.7109375" style="1" customWidth="1"/>
    <col min="1922" max="1922" width="11" style="1" customWidth="1"/>
    <col min="1923" max="1924" width="9.140625" style="1" customWidth="1"/>
    <col min="1925" max="1925" width="14.140625" style="1" customWidth="1"/>
    <col min="1926" max="1926" width="11.42578125" style="1" customWidth="1"/>
    <col min="1927" max="1927" width="11.28515625" style="1" customWidth="1"/>
    <col min="1928" max="1928" width="12.28515625" style="1" customWidth="1"/>
    <col min="1929" max="1929" width="11.28515625" style="1" customWidth="1"/>
    <col min="1930" max="1935" width="10.7109375" style="1" customWidth="1"/>
    <col min="1936" max="1936" width="12.85546875" style="1" customWidth="1"/>
    <col min="1937" max="1937" width="10.7109375" style="1" customWidth="1"/>
    <col min="1938" max="1938" width="11" style="1" customWidth="1"/>
    <col min="1939" max="1940" width="9.140625" style="1" customWidth="1"/>
    <col min="1941" max="1941" width="14.140625" style="1" customWidth="1"/>
    <col min="1942" max="1942" width="11.42578125" style="1" customWidth="1"/>
    <col min="1943" max="1943" width="11.28515625" style="1" customWidth="1"/>
    <col min="1944" max="1944" width="12.28515625" style="1" customWidth="1"/>
    <col min="1945" max="1945" width="11.28515625" style="1" customWidth="1"/>
    <col min="1946" max="1951" width="10.7109375" style="1" customWidth="1"/>
    <col min="1952" max="1952" width="12.85546875" style="1" customWidth="1"/>
    <col min="1953" max="1953" width="10.7109375" style="1" customWidth="1"/>
    <col min="1954" max="1954" width="11" style="1" customWidth="1"/>
    <col min="1955" max="1956" width="9.140625" style="1" customWidth="1"/>
    <col min="1957" max="1957" width="14.140625" style="1" customWidth="1"/>
    <col min="1958" max="1958" width="11.42578125" style="1" customWidth="1"/>
    <col min="1959" max="1959" width="11.28515625" style="1" customWidth="1"/>
    <col min="1960" max="1960" width="12.28515625" style="1" customWidth="1"/>
    <col min="1961" max="1961" width="11.28515625" style="1" customWidth="1"/>
    <col min="1962" max="1967" width="10.7109375" style="1" customWidth="1"/>
    <col min="1968" max="1968" width="12.85546875" style="1" customWidth="1"/>
    <col min="1969" max="1969" width="10.7109375" style="1" customWidth="1"/>
    <col min="1970" max="1970" width="11" style="1" customWidth="1"/>
    <col min="1971" max="1972" width="9.140625" style="1" customWidth="1"/>
    <col min="1973" max="1973" width="14.140625" style="1" customWidth="1"/>
    <col min="1974" max="1974" width="11.42578125" style="1" customWidth="1"/>
    <col min="1975" max="1975" width="11.28515625" style="1" customWidth="1"/>
    <col min="1976" max="1976" width="12.28515625" style="1" customWidth="1"/>
    <col min="1977" max="1977" width="11.28515625" style="1" customWidth="1"/>
    <col min="1978" max="1983" width="10.7109375" style="1" customWidth="1"/>
    <col min="1984" max="1984" width="12.85546875" style="1" customWidth="1"/>
    <col min="1985" max="1985" width="10.7109375" style="1" customWidth="1"/>
    <col min="1986" max="1986" width="11" style="1" customWidth="1"/>
    <col min="1987" max="1988" width="9.140625" style="1" customWidth="1"/>
    <col min="1989" max="1989" width="14.140625" style="1" customWidth="1"/>
    <col min="1990" max="1990" width="11.42578125" style="1" customWidth="1"/>
    <col min="1991" max="1991" width="11.28515625" style="1" customWidth="1"/>
    <col min="1992" max="1992" width="12.28515625" style="1" customWidth="1"/>
    <col min="1993" max="1993" width="11.28515625" style="1" customWidth="1"/>
    <col min="1994" max="1999" width="10.7109375" style="1" customWidth="1"/>
    <col min="2000" max="2000" width="12.85546875" style="1" customWidth="1"/>
    <col min="2001" max="2001" width="10.7109375" style="1" customWidth="1"/>
    <col min="2002" max="2002" width="11" style="1" customWidth="1"/>
    <col min="2003" max="2004" width="9.140625" style="1" customWidth="1"/>
    <col min="2005" max="2005" width="14.140625" style="1" customWidth="1"/>
    <col min="2006" max="2006" width="11.42578125" style="1" customWidth="1"/>
    <col min="2007" max="2007" width="11.28515625" style="1" customWidth="1"/>
    <col min="2008" max="2008" width="12.28515625" style="1" customWidth="1"/>
    <col min="2009" max="2009" width="11.28515625" style="1" customWidth="1"/>
    <col min="2010" max="2015" width="10.7109375" style="1" customWidth="1"/>
    <col min="2016" max="2016" width="12.85546875" style="1" customWidth="1"/>
    <col min="2017" max="2017" width="10.7109375" style="1" customWidth="1"/>
    <col min="2018" max="2018" width="11" style="1" customWidth="1"/>
    <col min="2019" max="2020" width="9.140625" style="1" customWidth="1"/>
    <col min="2021" max="2021" width="14.140625" style="1" customWidth="1"/>
    <col min="2022" max="2022" width="11.42578125" style="1" customWidth="1"/>
    <col min="2023" max="2023" width="11.28515625" style="1" customWidth="1"/>
    <col min="2024" max="2024" width="12.28515625" style="1" customWidth="1"/>
    <col min="2025" max="2025" width="11.28515625" style="1" customWidth="1"/>
    <col min="2026" max="2031" width="10.7109375" style="1" customWidth="1"/>
    <col min="2032" max="2032" width="12.85546875" style="1" customWidth="1"/>
    <col min="2033" max="2033" width="10.7109375" style="1" customWidth="1"/>
    <col min="2034" max="2034" width="11" style="1" customWidth="1"/>
    <col min="2035" max="2036" width="9.140625" style="1" customWidth="1"/>
    <col min="2037" max="2037" width="14.140625" style="1" customWidth="1"/>
    <col min="2038" max="2038" width="11.42578125" style="1" customWidth="1"/>
    <col min="2039" max="2039" width="11.28515625" style="1" customWidth="1"/>
    <col min="2040" max="2040" width="12.28515625" style="1" customWidth="1"/>
    <col min="2041" max="2041" width="11.28515625" style="1" customWidth="1"/>
    <col min="2042" max="2047" width="10.7109375" style="1" customWidth="1"/>
    <col min="2048" max="2048" width="12.85546875" style="1" customWidth="1"/>
    <col min="2049" max="2049" width="10.7109375" style="1" customWidth="1"/>
    <col min="2050" max="2050" width="11" style="1" customWidth="1"/>
    <col min="2051" max="2052" width="9.140625" style="1" customWidth="1"/>
    <col min="2053" max="2053" width="14.140625" style="1" customWidth="1"/>
    <col min="2054" max="2054" width="11.42578125" style="1" customWidth="1"/>
    <col min="2055" max="2055" width="11.28515625" style="1" customWidth="1"/>
    <col min="2056" max="2056" width="12.28515625" style="1" customWidth="1"/>
    <col min="2057" max="2057" width="11.28515625" style="1" customWidth="1"/>
    <col min="2058" max="2063" width="10.7109375" style="1" bestFit="1" customWidth="1"/>
    <col min="2064" max="2064" width="12.85546875" style="1" customWidth="1"/>
    <col min="2065" max="2065" width="10.7109375" style="1" customWidth="1"/>
    <col min="2066" max="2066" width="11" style="1" customWidth="1"/>
    <col min="2067" max="2067" width="12" style="1" customWidth="1"/>
    <col min="2068" max="2112" width="9.140625" style="1"/>
    <col min="2113" max="2113" width="6" style="1" customWidth="1"/>
    <col min="2114" max="2114" width="9.140625" style="1"/>
    <col min="2115" max="2115" width="15.42578125" style="1" customWidth="1"/>
    <col min="2116" max="2116" width="14.85546875" style="1" customWidth="1"/>
    <col min="2117" max="2117" width="14.140625" style="1" customWidth="1"/>
    <col min="2118" max="2118" width="11.42578125" style="1" customWidth="1"/>
    <col min="2119" max="2119" width="11.28515625" style="1" customWidth="1"/>
    <col min="2120" max="2120" width="12.28515625" style="1" customWidth="1"/>
    <col min="2121" max="2121" width="11.28515625" style="1" customWidth="1"/>
    <col min="2122" max="2127" width="10.7109375" style="1" customWidth="1"/>
    <col min="2128" max="2128" width="12.85546875" style="1" customWidth="1"/>
    <col min="2129" max="2129" width="10.7109375" style="1" customWidth="1"/>
    <col min="2130" max="2130" width="11" style="1" customWidth="1"/>
    <col min="2131" max="2132" width="9.140625" style="1" customWidth="1"/>
    <col min="2133" max="2133" width="14.140625" style="1" customWidth="1"/>
    <col min="2134" max="2134" width="11.42578125" style="1" customWidth="1"/>
    <col min="2135" max="2135" width="11.28515625" style="1" customWidth="1"/>
    <col min="2136" max="2136" width="12.28515625" style="1" customWidth="1"/>
    <col min="2137" max="2137" width="11.28515625" style="1" customWidth="1"/>
    <col min="2138" max="2143" width="10.7109375" style="1" customWidth="1"/>
    <col min="2144" max="2144" width="12.85546875" style="1" customWidth="1"/>
    <col min="2145" max="2145" width="10.7109375" style="1" customWidth="1"/>
    <col min="2146" max="2146" width="11" style="1" customWidth="1"/>
    <col min="2147" max="2148" width="9.140625" style="1" customWidth="1"/>
    <col min="2149" max="2149" width="14.140625" style="1" customWidth="1"/>
    <col min="2150" max="2150" width="11.42578125" style="1" customWidth="1"/>
    <col min="2151" max="2151" width="11.28515625" style="1" customWidth="1"/>
    <col min="2152" max="2152" width="12.28515625" style="1" customWidth="1"/>
    <col min="2153" max="2153" width="11.28515625" style="1" customWidth="1"/>
    <col min="2154" max="2159" width="10.7109375" style="1" customWidth="1"/>
    <col min="2160" max="2160" width="12.85546875" style="1" customWidth="1"/>
    <col min="2161" max="2161" width="10.7109375" style="1" customWidth="1"/>
    <col min="2162" max="2162" width="11" style="1" customWidth="1"/>
    <col min="2163" max="2164" width="9.140625" style="1" customWidth="1"/>
    <col min="2165" max="2165" width="14.140625" style="1" customWidth="1"/>
    <col min="2166" max="2166" width="11.42578125" style="1" customWidth="1"/>
    <col min="2167" max="2167" width="11.28515625" style="1" customWidth="1"/>
    <col min="2168" max="2168" width="12.28515625" style="1" customWidth="1"/>
    <col min="2169" max="2169" width="11.28515625" style="1" customWidth="1"/>
    <col min="2170" max="2175" width="10.7109375" style="1" customWidth="1"/>
    <col min="2176" max="2176" width="12.85546875" style="1" customWidth="1"/>
    <col min="2177" max="2177" width="10.7109375" style="1" customWidth="1"/>
    <col min="2178" max="2178" width="11" style="1" customWidth="1"/>
    <col min="2179" max="2180" width="9.140625" style="1" customWidth="1"/>
    <col min="2181" max="2181" width="14.140625" style="1" customWidth="1"/>
    <col min="2182" max="2182" width="11.42578125" style="1" customWidth="1"/>
    <col min="2183" max="2183" width="11.28515625" style="1" customWidth="1"/>
    <col min="2184" max="2184" width="12.28515625" style="1" customWidth="1"/>
    <col min="2185" max="2185" width="11.28515625" style="1" customWidth="1"/>
    <col min="2186" max="2191" width="10.7109375" style="1" customWidth="1"/>
    <col min="2192" max="2192" width="12.85546875" style="1" customWidth="1"/>
    <col min="2193" max="2193" width="10.7109375" style="1" customWidth="1"/>
    <col min="2194" max="2194" width="11" style="1" customWidth="1"/>
    <col min="2195" max="2196" width="9.140625" style="1" customWidth="1"/>
    <col min="2197" max="2197" width="14.140625" style="1" customWidth="1"/>
    <col min="2198" max="2198" width="11.42578125" style="1" customWidth="1"/>
    <col min="2199" max="2199" width="11.28515625" style="1" customWidth="1"/>
    <col min="2200" max="2200" width="12.28515625" style="1" customWidth="1"/>
    <col min="2201" max="2201" width="11.28515625" style="1" customWidth="1"/>
    <col min="2202" max="2207" width="10.7109375" style="1" customWidth="1"/>
    <col min="2208" max="2208" width="12.85546875" style="1" customWidth="1"/>
    <col min="2209" max="2209" width="10.7109375" style="1" customWidth="1"/>
    <col min="2210" max="2210" width="11" style="1" customWidth="1"/>
    <col min="2211" max="2212" width="9.140625" style="1" customWidth="1"/>
    <col min="2213" max="2213" width="14.140625" style="1" customWidth="1"/>
    <col min="2214" max="2214" width="11.42578125" style="1" customWidth="1"/>
    <col min="2215" max="2215" width="11.28515625" style="1" customWidth="1"/>
    <col min="2216" max="2216" width="12.28515625" style="1" customWidth="1"/>
    <col min="2217" max="2217" width="11.28515625" style="1" customWidth="1"/>
    <col min="2218" max="2223" width="10.7109375" style="1" customWidth="1"/>
    <col min="2224" max="2224" width="12.85546875" style="1" customWidth="1"/>
    <col min="2225" max="2225" width="10.7109375" style="1" customWidth="1"/>
    <col min="2226" max="2226" width="11" style="1" customWidth="1"/>
    <col min="2227" max="2228" width="9.140625" style="1" customWidth="1"/>
    <col min="2229" max="2229" width="14.140625" style="1" customWidth="1"/>
    <col min="2230" max="2230" width="11.42578125" style="1" customWidth="1"/>
    <col min="2231" max="2231" width="11.28515625" style="1" customWidth="1"/>
    <col min="2232" max="2232" width="12.28515625" style="1" customWidth="1"/>
    <col min="2233" max="2233" width="11.28515625" style="1" customWidth="1"/>
    <col min="2234" max="2239" width="10.7109375" style="1" customWidth="1"/>
    <col min="2240" max="2240" width="12.85546875" style="1" customWidth="1"/>
    <col min="2241" max="2241" width="10.7109375" style="1" customWidth="1"/>
    <col min="2242" max="2242" width="11" style="1" customWidth="1"/>
    <col min="2243" max="2244" width="9.140625" style="1" customWidth="1"/>
    <col min="2245" max="2245" width="14.140625" style="1" customWidth="1"/>
    <col min="2246" max="2246" width="11.42578125" style="1" customWidth="1"/>
    <col min="2247" max="2247" width="11.28515625" style="1" customWidth="1"/>
    <col min="2248" max="2248" width="12.28515625" style="1" customWidth="1"/>
    <col min="2249" max="2249" width="11.28515625" style="1" customWidth="1"/>
    <col min="2250" max="2255" width="10.7109375" style="1" customWidth="1"/>
    <col min="2256" max="2256" width="12.85546875" style="1" customWidth="1"/>
    <col min="2257" max="2257" width="10.7109375" style="1" customWidth="1"/>
    <col min="2258" max="2258" width="11" style="1" customWidth="1"/>
    <col min="2259" max="2260" width="9.140625" style="1" customWidth="1"/>
    <col min="2261" max="2261" width="14.140625" style="1" customWidth="1"/>
    <col min="2262" max="2262" width="11.42578125" style="1" customWidth="1"/>
    <col min="2263" max="2263" width="11.28515625" style="1" customWidth="1"/>
    <col min="2264" max="2264" width="12.28515625" style="1" customWidth="1"/>
    <col min="2265" max="2265" width="11.28515625" style="1" customWidth="1"/>
    <col min="2266" max="2271" width="10.7109375" style="1" customWidth="1"/>
    <col min="2272" max="2272" width="12.85546875" style="1" customWidth="1"/>
    <col min="2273" max="2273" width="10.7109375" style="1" customWidth="1"/>
    <col min="2274" max="2274" width="11" style="1" customWidth="1"/>
    <col min="2275" max="2276" width="9.140625" style="1" customWidth="1"/>
    <col min="2277" max="2277" width="14.140625" style="1" customWidth="1"/>
    <col min="2278" max="2278" width="11.42578125" style="1" customWidth="1"/>
    <col min="2279" max="2279" width="11.28515625" style="1" customWidth="1"/>
    <col min="2280" max="2280" width="12.28515625" style="1" customWidth="1"/>
    <col min="2281" max="2281" width="11.28515625" style="1" customWidth="1"/>
    <col min="2282" max="2287" width="10.7109375" style="1" customWidth="1"/>
    <col min="2288" max="2288" width="12.85546875" style="1" customWidth="1"/>
    <col min="2289" max="2289" width="10.7109375" style="1" customWidth="1"/>
    <col min="2290" max="2290" width="11" style="1" customWidth="1"/>
    <col min="2291" max="2292" width="9.140625" style="1" customWidth="1"/>
    <col min="2293" max="2293" width="14.140625" style="1" customWidth="1"/>
    <col min="2294" max="2294" width="11.42578125" style="1" customWidth="1"/>
    <col min="2295" max="2295" width="11.28515625" style="1" customWidth="1"/>
    <col min="2296" max="2296" width="12.28515625" style="1" customWidth="1"/>
    <col min="2297" max="2297" width="11.28515625" style="1" customWidth="1"/>
    <col min="2298" max="2303" width="10.7109375" style="1" customWidth="1"/>
    <col min="2304" max="2304" width="12.85546875" style="1" customWidth="1"/>
    <col min="2305" max="2305" width="10.7109375" style="1" customWidth="1"/>
    <col min="2306" max="2306" width="11" style="1" customWidth="1"/>
    <col min="2307" max="2308" width="9.140625" style="1" customWidth="1"/>
    <col min="2309" max="2309" width="14.140625" style="1" customWidth="1"/>
    <col min="2310" max="2310" width="11.42578125" style="1" customWidth="1"/>
    <col min="2311" max="2311" width="11.28515625" style="1" customWidth="1"/>
    <col min="2312" max="2312" width="12.28515625" style="1" customWidth="1"/>
    <col min="2313" max="2313" width="11.28515625" style="1" customWidth="1"/>
    <col min="2314" max="2319" width="10.7109375" style="1" bestFit="1" customWidth="1"/>
    <col min="2320" max="2320" width="12.85546875" style="1" customWidth="1"/>
    <col min="2321" max="2321" width="10.7109375" style="1" customWidth="1"/>
    <col min="2322" max="2322" width="11" style="1" customWidth="1"/>
    <col min="2323" max="2323" width="12" style="1" customWidth="1"/>
    <col min="2324" max="2368" width="9.140625" style="1"/>
    <col min="2369" max="2369" width="6" style="1" customWidth="1"/>
    <col min="2370" max="2370" width="9.140625" style="1"/>
    <col min="2371" max="2371" width="15.42578125" style="1" customWidth="1"/>
    <col min="2372" max="2372" width="14.85546875" style="1" customWidth="1"/>
    <col min="2373" max="2373" width="14.140625" style="1" customWidth="1"/>
    <col min="2374" max="2374" width="11.42578125" style="1" customWidth="1"/>
    <col min="2375" max="2375" width="11.28515625" style="1" customWidth="1"/>
    <col min="2376" max="2376" width="12.28515625" style="1" customWidth="1"/>
    <col min="2377" max="2377" width="11.28515625" style="1" customWidth="1"/>
    <col min="2378" max="2383" width="10.7109375" style="1" customWidth="1"/>
    <col min="2384" max="2384" width="12.85546875" style="1" customWidth="1"/>
    <col min="2385" max="2385" width="10.7109375" style="1" customWidth="1"/>
    <col min="2386" max="2386" width="11" style="1" customWidth="1"/>
    <col min="2387" max="2388" width="9.140625" style="1" customWidth="1"/>
    <col min="2389" max="2389" width="14.140625" style="1" customWidth="1"/>
    <col min="2390" max="2390" width="11.42578125" style="1" customWidth="1"/>
    <col min="2391" max="2391" width="11.28515625" style="1" customWidth="1"/>
    <col min="2392" max="2392" width="12.28515625" style="1" customWidth="1"/>
    <col min="2393" max="2393" width="11.28515625" style="1" customWidth="1"/>
    <col min="2394" max="2399" width="10.7109375" style="1" customWidth="1"/>
    <col min="2400" max="2400" width="12.85546875" style="1" customWidth="1"/>
    <col min="2401" max="2401" width="10.7109375" style="1" customWidth="1"/>
    <col min="2402" max="2402" width="11" style="1" customWidth="1"/>
    <col min="2403" max="2404" width="9.140625" style="1" customWidth="1"/>
    <col min="2405" max="2405" width="14.140625" style="1" customWidth="1"/>
    <col min="2406" max="2406" width="11.42578125" style="1" customWidth="1"/>
    <col min="2407" max="2407" width="11.28515625" style="1" customWidth="1"/>
    <col min="2408" max="2408" width="12.28515625" style="1" customWidth="1"/>
    <col min="2409" max="2409" width="11.28515625" style="1" customWidth="1"/>
    <col min="2410" max="2415" width="10.7109375" style="1" customWidth="1"/>
    <col min="2416" max="2416" width="12.85546875" style="1" customWidth="1"/>
    <col min="2417" max="2417" width="10.7109375" style="1" customWidth="1"/>
    <col min="2418" max="2418" width="11" style="1" customWidth="1"/>
    <col min="2419" max="2420" width="9.140625" style="1" customWidth="1"/>
    <col min="2421" max="2421" width="14.140625" style="1" customWidth="1"/>
    <col min="2422" max="2422" width="11.42578125" style="1" customWidth="1"/>
    <col min="2423" max="2423" width="11.28515625" style="1" customWidth="1"/>
    <col min="2424" max="2424" width="12.28515625" style="1" customWidth="1"/>
    <col min="2425" max="2425" width="11.28515625" style="1" customWidth="1"/>
    <col min="2426" max="2431" width="10.7109375" style="1" customWidth="1"/>
    <col min="2432" max="2432" width="12.85546875" style="1" customWidth="1"/>
    <col min="2433" max="2433" width="10.7109375" style="1" customWidth="1"/>
    <col min="2434" max="2434" width="11" style="1" customWidth="1"/>
    <col min="2435" max="2436" width="9.140625" style="1" customWidth="1"/>
    <col min="2437" max="2437" width="14.140625" style="1" customWidth="1"/>
    <col min="2438" max="2438" width="11.42578125" style="1" customWidth="1"/>
    <col min="2439" max="2439" width="11.28515625" style="1" customWidth="1"/>
    <col min="2440" max="2440" width="12.28515625" style="1" customWidth="1"/>
    <col min="2441" max="2441" width="11.28515625" style="1" customWidth="1"/>
    <col min="2442" max="2447" width="10.7109375" style="1" customWidth="1"/>
    <col min="2448" max="2448" width="12.85546875" style="1" customWidth="1"/>
    <col min="2449" max="2449" width="10.7109375" style="1" customWidth="1"/>
    <col min="2450" max="2450" width="11" style="1" customWidth="1"/>
    <col min="2451" max="2452" width="9.140625" style="1" customWidth="1"/>
    <col min="2453" max="2453" width="14.140625" style="1" customWidth="1"/>
    <col min="2454" max="2454" width="11.42578125" style="1" customWidth="1"/>
    <col min="2455" max="2455" width="11.28515625" style="1" customWidth="1"/>
    <col min="2456" max="2456" width="12.28515625" style="1" customWidth="1"/>
    <col min="2457" max="2457" width="11.28515625" style="1" customWidth="1"/>
    <col min="2458" max="2463" width="10.7109375" style="1" customWidth="1"/>
    <col min="2464" max="2464" width="12.85546875" style="1" customWidth="1"/>
    <col min="2465" max="2465" width="10.7109375" style="1" customWidth="1"/>
    <col min="2466" max="2466" width="11" style="1" customWidth="1"/>
    <col min="2467" max="2468" width="9.140625" style="1" customWidth="1"/>
    <col min="2469" max="2469" width="14.140625" style="1" customWidth="1"/>
    <col min="2470" max="2470" width="11.42578125" style="1" customWidth="1"/>
    <col min="2471" max="2471" width="11.28515625" style="1" customWidth="1"/>
    <col min="2472" max="2472" width="12.28515625" style="1" customWidth="1"/>
    <col min="2473" max="2473" width="11.28515625" style="1" customWidth="1"/>
    <col min="2474" max="2479" width="10.7109375" style="1" customWidth="1"/>
    <col min="2480" max="2480" width="12.85546875" style="1" customWidth="1"/>
    <col min="2481" max="2481" width="10.7109375" style="1" customWidth="1"/>
    <col min="2482" max="2482" width="11" style="1" customWidth="1"/>
    <col min="2483" max="2484" width="9.140625" style="1" customWidth="1"/>
    <col min="2485" max="2485" width="14.140625" style="1" customWidth="1"/>
    <col min="2486" max="2486" width="11.42578125" style="1" customWidth="1"/>
    <col min="2487" max="2487" width="11.28515625" style="1" customWidth="1"/>
    <col min="2488" max="2488" width="12.28515625" style="1" customWidth="1"/>
    <col min="2489" max="2489" width="11.28515625" style="1" customWidth="1"/>
    <col min="2490" max="2495" width="10.7109375" style="1" customWidth="1"/>
    <col min="2496" max="2496" width="12.85546875" style="1" customWidth="1"/>
    <col min="2497" max="2497" width="10.7109375" style="1" customWidth="1"/>
    <col min="2498" max="2498" width="11" style="1" customWidth="1"/>
    <col min="2499" max="2500" width="9.140625" style="1" customWidth="1"/>
    <col min="2501" max="2501" width="14.140625" style="1" customWidth="1"/>
    <col min="2502" max="2502" width="11.42578125" style="1" customWidth="1"/>
    <col min="2503" max="2503" width="11.28515625" style="1" customWidth="1"/>
    <col min="2504" max="2504" width="12.28515625" style="1" customWidth="1"/>
    <col min="2505" max="2505" width="11.28515625" style="1" customWidth="1"/>
    <col min="2506" max="2511" width="10.7109375" style="1" customWidth="1"/>
    <col min="2512" max="2512" width="12.85546875" style="1" customWidth="1"/>
    <col min="2513" max="2513" width="10.7109375" style="1" customWidth="1"/>
    <col min="2514" max="2514" width="11" style="1" customWidth="1"/>
    <col min="2515" max="2516" width="9.140625" style="1" customWidth="1"/>
    <col min="2517" max="2517" width="14.140625" style="1" customWidth="1"/>
    <col min="2518" max="2518" width="11.42578125" style="1" customWidth="1"/>
    <col min="2519" max="2519" width="11.28515625" style="1" customWidth="1"/>
    <col min="2520" max="2520" width="12.28515625" style="1" customWidth="1"/>
    <col min="2521" max="2521" width="11.28515625" style="1" customWidth="1"/>
    <col min="2522" max="2527" width="10.7109375" style="1" customWidth="1"/>
    <col min="2528" max="2528" width="12.85546875" style="1" customWidth="1"/>
    <col min="2529" max="2529" width="10.7109375" style="1" customWidth="1"/>
    <col min="2530" max="2530" width="11" style="1" customWidth="1"/>
    <col min="2531" max="2532" width="9.140625" style="1" customWidth="1"/>
    <col min="2533" max="2533" width="14.140625" style="1" customWidth="1"/>
    <col min="2534" max="2534" width="11.42578125" style="1" customWidth="1"/>
    <col min="2535" max="2535" width="11.28515625" style="1" customWidth="1"/>
    <col min="2536" max="2536" width="12.28515625" style="1" customWidth="1"/>
    <col min="2537" max="2537" width="11.28515625" style="1" customWidth="1"/>
    <col min="2538" max="2543" width="10.7109375" style="1" customWidth="1"/>
    <col min="2544" max="2544" width="12.85546875" style="1" customWidth="1"/>
    <col min="2545" max="2545" width="10.7109375" style="1" customWidth="1"/>
    <col min="2546" max="2546" width="11" style="1" customWidth="1"/>
    <col min="2547" max="2548" width="9.140625" style="1" customWidth="1"/>
    <col min="2549" max="2549" width="14.140625" style="1" customWidth="1"/>
    <col min="2550" max="2550" width="11.42578125" style="1" customWidth="1"/>
    <col min="2551" max="2551" width="11.28515625" style="1" customWidth="1"/>
    <col min="2552" max="2552" width="12.28515625" style="1" customWidth="1"/>
    <col min="2553" max="2553" width="11.28515625" style="1" customWidth="1"/>
    <col min="2554" max="2559" width="10.7109375" style="1" customWidth="1"/>
    <col min="2560" max="2560" width="12.85546875" style="1" customWidth="1"/>
    <col min="2561" max="2561" width="10.7109375" style="1" customWidth="1"/>
    <col min="2562" max="2562" width="11" style="1" customWidth="1"/>
    <col min="2563" max="2564" width="9.140625" style="1" customWidth="1"/>
    <col min="2565" max="2565" width="14.140625" style="1" customWidth="1"/>
    <col min="2566" max="2566" width="11.42578125" style="1" customWidth="1"/>
    <col min="2567" max="2567" width="11.28515625" style="1" customWidth="1"/>
    <col min="2568" max="2568" width="12.28515625" style="1" customWidth="1"/>
    <col min="2569" max="2569" width="11.28515625" style="1" customWidth="1"/>
    <col min="2570" max="2575" width="10.7109375" style="1" bestFit="1" customWidth="1"/>
    <col min="2576" max="2576" width="12.85546875" style="1" customWidth="1"/>
    <col min="2577" max="2577" width="10.7109375" style="1" customWidth="1"/>
    <col min="2578" max="2578" width="11" style="1" customWidth="1"/>
    <col min="2579" max="2579" width="12" style="1" customWidth="1"/>
    <col min="2580" max="2624" width="9.140625" style="1"/>
    <col min="2625" max="2625" width="6" style="1" customWidth="1"/>
    <col min="2626" max="2626" width="9.140625" style="1"/>
    <col min="2627" max="2627" width="15.42578125" style="1" customWidth="1"/>
    <col min="2628" max="2628" width="14.85546875" style="1" customWidth="1"/>
    <col min="2629" max="2629" width="14.140625" style="1" customWidth="1"/>
    <col min="2630" max="2630" width="11.42578125" style="1" customWidth="1"/>
    <col min="2631" max="2631" width="11.28515625" style="1" customWidth="1"/>
    <col min="2632" max="2632" width="12.28515625" style="1" customWidth="1"/>
    <col min="2633" max="2633" width="11.28515625" style="1" customWidth="1"/>
    <col min="2634" max="2639" width="10.7109375" style="1" customWidth="1"/>
    <col min="2640" max="2640" width="12.85546875" style="1" customWidth="1"/>
    <col min="2641" max="2641" width="10.7109375" style="1" customWidth="1"/>
    <col min="2642" max="2642" width="11" style="1" customWidth="1"/>
    <col min="2643" max="2644" width="9.140625" style="1" customWidth="1"/>
    <col min="2645" max="2645" width="14.140625" style="1" customWidth="1"/>
    <col min="2646" max="2646" width="11.42578125" style="1" customWidth="1"/>
    <col min="2647" max="2647" width="11.28515625" style="1" customWidth="1"/>
    <col min="2648" max="2648" width="12.28515625" style="1" customWidth="1"/>
    <col min="2649" max="2649" width="11.28515625" style="1" customWidth="1"/>
    <col min="2650" max="2655" width="10.7109375" style="1" customWidth="1"/>
    <col min="2656" max="2656" width="12.85546875" style="1" customWidth="1"/>
    <col min="2657" max="2657" width="10.7109375" style="1" customWidth="1"/>
    <col min="2658" max="2658" width="11" style="1" customWidth="1"/>
    <col min="2659" max="2660" width="9.140625" style="1" customWidth="1"/>
    <col min="2661" max="2661" width="14.140625" style="1" customWidth="1"/>
    <col min="2662" max="2662" width="11.42578125" style="1" customWidth="1"/>
    <col min="2663" max="2663" width="11.28515625" style="1" customWidth="1"/>
    <col min="2664" max="2664" width="12.28515625" style="1" customWidth="1"/>
    <col min="2665" max="2665" width="11.28515625" style="1" customWidth="1"/>
    <col min="2666" max="2671" width="10.7109375" style="1" customWidth="1"/>
    <col min="2672" max="2672" width="12.85546875" style="1" customWidth="1"/>
    <col min="2673" max="2673" width="10.7109375" style="1" customWidth="1"/>
    <col min="2674" max="2674" width="11" style="1" customWidth="1"/>
    <col min="2675" max="2676" width="9.140625" style="1" customWidth="1"/>
    <col min="2677" max="2677" width="14.140625" style="1" customWidth="1"/>
    <col min="2678" max="2678" width="11.42578125" style="1" customWidth="1"/>
    <col min="2679" max="2679" width="11.28515625" style="1" customWidth="1"/>
    <col min="2680" max="2680" width="12.28515625" style="1" customWidth="1"/>
    <col min="2681" max="2681" width="11.28515625" style="1" customWidth="1"/>
    <col min="2682" max="2687" width="10.7109375" style="1" customWidth="1"/>
    <col min="2688" max="2688" width="12.85546875" style="1" customWidth="1"/>
    <col min="2689" max="2689" width="10.7109375" style="1" customWidth="1"/>
    <col min="2690" max="2690" width="11" style="1" customWidth="1"/>
    <col min="2691" max="2692" width="9.140625" style="1" customWidth="1"/>
    <col min="2693" max="2693" width="14.140625" style="1" customWidth="1"/>
    <col min="2694" max="2694" width="11.42578125" style="1" customWidth="1"/>
    <col min="2695" max="2695" width="11.28515625" style="1" customWidth="1"/>
    <col min="2696" max="2696" width="12.28515625" style="1" customWidth="1"/>
    <col min="2697" max="2697" width="11.28515625" style="1" customWidth="1"/>
    <col min="2698" max="2703" width="10.7109375" style="1" customWidth="1"/>
    <col min="2704" max="2704" width="12.85546875" style="1" customWidth="1"/>
    <col min="2705" max="2705" width="10.7109375" style="1" customWidth="1"/>
    <col min="2706" max="2706" width="11" style="1" customWidth="1"/>
    <col min="2707" max="2708" width="9.140625" style="1" customWidth="1"/>
    <col min="2709" max="2709" width="14.140625" style="1" customWidth="1"/>
    <col min="2710" max="2710" width="11.42578125" style="1" customWidth="1"/>
    <col min="2711" max="2711" width="11.28515625" style="1" customWidth="1"/>
    <col min="2712" max="2712" width="12.28515625" style="1" customWidth="1"/>
    <col min="2713" max="2713" width="11.28515625" style="1" customWidth="1"/>
    <col min="2714" max="2719" width="10.7109375" style="1" customWidth="1"/>
    <col min="2720" max="2720" width="12.85546875" style="1" customWidth="1"/>
    <col min="2721" max="2721" width="10.7109375" style="1" customWidth="1"/>
    <col min="2722" max="2722" width="11" style="1" customWidth="1"/>
    <col min="2723" max="2724" width="9.140625" style="1" customWidth="1"/>
    <col min="2725" max="2725" width="14.140625" style="1" customWidth="1"/>
    <col min="2726" max="2726" width="11.42578125" style="1" customWidth="1"/>
    <col min="2727" max="2727" width="11.28515625" style="1" customWidth="1"/>
    <col min="2728" max="2728" width="12.28515625" style="1" customWidth="1"/>
    <col min="2729" max="2729" width="11.28515625" style="1" customWidth="1"/>
    <col min="2730" max="2735" width="10.7109375" style="1" customWidth="1"/>
    <col min="2736" max="2736" width="12.85546875" style="1" customWidth="1"/>
    <col min="2737" max="2737" width="10.7109375" style="1" customWidth="1"/>
    <col min="2738" max="2738" width="11" style="1" customWidth="1"/>
    <col min="2739" max="2740" width="9.140625" style="1" customWidth="1"/>
    <col min="2741" max="2741" width="14.140625" style="1" customWidth="1"/>
    <col min="2742" max="2742" width="11.42578125" style="1" customWidth="1"/>
    <col min="2743" max="2743" width="11.28515625" style="1" customWidth="1"/>
    <col min="2744" max="2744" width="12.28515625" style="1" customWidth="1"/>
    <col min="2745" max="2745" width="11.28515625" style="1" customWidth="1"/>
    <col min="2746" max="2751" width="10.7109375" style="1" customWidth="1"/>
    <col min="2752" max="2752" width="12.85546875" style="1" customWidth="1"/>
    <col min="2753" max="2753" width="10.7109375" style="1" customWidth="1"/>
    <col min="2754" max="2754" width="11" style="1" customWidth="1"/>
    <col min="2755" max="2756" width="9.140625" style="1" customWidth="1"/>
    <col min="2757" max="2757" width="14.140625" style="1" customWidth="1"/>
    <col min="2758" max="2758" width="11.42578125" style="1" customWidth="1"/>
    <col min="2759" max="2759" width="11.28515625" style="1" customWidth="1"/>
    <col min="2760" max="2760" width="12.28515625" style="1" customWidth="1"/>
    <col min="2761" max="2761" width="11.28515625" style="1" customWidth="1"/>
    <col min="2762" max="2767" width="10.7109375" style="1" customWidth="1"/>
    <col min="2768" max="2768" width="12.85546875" style="1" customWidth="1"/>
    <col min="2769" max="2769" width="10.7109375" style="1" customWidth="1"/>
    <col min="2770" max="2770" width="11" style="1" customWidth="1"/>
    <col min="2771" max="2772" width="9.140625" style="1" customWidth="1"/>
    <col min="2773" max="2773" width="14.140625" style="1" customWidth="1"/>
    <col min="2774" max="2774" width="11.42578125" style="1" customWidth="1"/>
    <col min="2775" max="2775" width="11.28515625" style="1" customWidth="1"/>
    <col min="2776" max="2776" width="12.28515625" style="1" customWidth="1"/>
    <col min="2777" max="2777" width="11.28515625" style="1" customWidth="1"/>
    <col min="2778" max="2783" width="10.7109375" style="1" customWidth="1"/>
    <col min="2784" max="2784" width="12.85546875" style="1" customWidth="1"/>
    <col min="2785" max="2785" width="10.7109375" style="1" customWidth="1"/>
    <col min="2786" max="2786" width="11" style="1" customWidth="1"/>
    <col min="2787" max="2788" width="9.140625" style="1" customWidth="1"/>
    <col min="2789" max="2789" width="14.140625" style="1" customWidth="1"/>
    <col min="2790" max="2790" width="11.42578125" style="1" customWidth="1"/>
    <col min="2791" max="2791" width="11.28515625" style="1" customWidth="1"/>
    <col min="2792" max="2792" width="12.28515625" style="1" customWidth="1"/>
    <col min="2793" max="2793" width="11.28515625" style="1" customWidth="1"/>
    <col min="2794" max="2799" width="10.7109375" style="1" customWidth="1"/>
    <col min="2800" max="2800" width="12.85546875" style="1" customWidth="1"/>
    <col min="2801" max="2801" width="10.7109375" style="1" customWidth="1"/>
    <col min="2802" max="2802" width="11" style="1" customWidth="1"/>
    <col min="2803" max="2804" width="9.140625" style="1" customWidth="1"/>
    <col min="2805" max="2805" width="14.140625" style="1" customWidth="1"/>
    <col min="2806" max="2806" width="11.42578125" style="1" customWidth="1"/>
    <col min="2807" max="2807" width="11.28515625" style="1" customWidth="1"/>
    <col min="2808" max="2808" width="12.28515625" style="1" customWidth="1"/>
    <col min="2809" max="2809" width="11.28515625" style="1" customWidth="1"/>
    <col min="2810" max="2815" width="10.7109375" style="1" customWidth="1"/>
    <col min="2816" max="2816" width="12.85546875" style="1" customWidth="1"/>
    <col min="2817" max="2817" width="10.7109375" style="1" customWidth="1"/>
    <col min="2818" max="2818" width="11" style="1" customWidth="1"/>
    <col min="2819" max="2820" width="9.140625" style="1" customWidth="1"/>
    <col min="2821" max="2821" width="14.140625" style="1" customWidth="1"/>
    <col min="2822" max="2822" width="11.42578125" style="1" customWidth="1"/>
    <col min="2823" max="2823" width="11.28515625" style="1" customWidth="1"/>
    <col min="2824" max="2824" width="12.28515625" style="1" customWidth="1"/>
    <col min="2825" max="2825" width="11.28515625" style="1" customWidth="1"/>
    <col min="2826" max="2831" width="10.7109375" style="1" bestFit="1" customWidth="1"/>
    <col min="2832" max="2832" width="12.85546875" style="1" customWidth="1"/>
    <col min="2833" max="2833" width="10.7109375" style="1" customWidth="1"/>
    <col min="2834" max="2834" width="11" style="1" customWidth="1"/>
    <col min="2835" max="2835" width="12" style="1" customWidth="1"/>
    <col min="2836" max="2880" width="9.140625" style="1"/>
    <col min="2881" max="2881" width="6" style="1" customWidth="1"/>
    <col min="2882" max="2882" width="9.140625" style="1"/>
    <col min="2883" max="2883" width="15.42578125" style="1" customWidth="1"/>
    <col min="2884" max="2884" width="14.85546875" style="1" customWidth="1"/>
    <col min="2885" max="2885" width="14.140625" style="1" customWidth="1"/>
    <col min="2886" max="2886" width="11.42578125" style="1" customWidth="1"/>
    <col min="2887" max="2887" width="11.28515625" style="1" customWidth="1"/>
    <col min="2888" max="2888" width="12.28515625" style="1" customWidth="1"/>
    <col min="2889" max="2889" width="11.28515625" style="1" customWidth="1"/>
    <col min="2890" max="2895" width="10.7109375" style="1" customWidth="1"/>
    <col min="2896" max="2896" width="12.85546875" style="1" customWidth="1"/>
    <col min="2897" max="2897" width="10.7109375" style="1" customWidth="1"/>
    <col min="2898" max="2898" width="11" style="1" customWidth="1"/>
    <col min="2899" max="2900" width="9.140625" style="1" customWidth="1"/>
    <col min="2901" max="2901" width="14.140625" style="1" customWidth="1"/>
    <col min="2902" max="2902" width="11.42578125" style="1" customWidth="1"/>
    <col min="2903" max="2903" width="11.28515625" style="1" customWidth="1"/>
    <col min="2904" max="2904" width="12.28515625" style="1" customWidth="1"/>
    <col min="2905" max="2905" width="11.28515625" style="1" customWidth="1"/>
    <col min="2906" max="2911" width="10.7109375" style="1" customWidth="1"/>
    <col min="2912" max="2912" width="12.85546875" style="1" customWidth="1"/>
    <col min="2913" max="2913" width="10.7109375" style="1" customWidth="1"/>
    <col min="2914" max="2914" width="11" style="1" customWidth="1"/>
    <col min="2915" max="2916" width="9.140625" style="1" customWidth="1"/>
    <col min="2917" max="2917" width="14.140625" style="1" customWidth="1"/>
    <col min="2918" max="2918" width="11.42578125" style="1" customWidth="1"/>
    <col min="2919" max="2919" width="11.28515625" style="1" customWidth="1"/>
    <col min="2920" max="2920" width="12.28515625" style="1" customWidth="1"/>
    <col min="2921" max="2921" width="11.28515625" style="1" customWidth="1"/>
    <col min="2922" max="2927" width="10.7109375" style="1" customWidth="1"/>
    <col min="2928" max="2928" width="12.85546875" style="1" customWidth="1"/>
    <col min="2929" max="2929" width="10.7109375" style="1" customWidth="1"/>
    <col min="2930" max="2930" width="11" style="1" customWidth="1"/>
    <col min="2931" max="2932" width="9.140625" style="1" customWidth="1"/>
    <col min="2933" max="2933" width="14.140625" style="1" customWidth="1"/>
    <col min="2934" max="2934" width="11.42578125" style="1" customWidth="1"/>
    <col min="2935" max="2935" width="11.28515625" style="1" customWidth="1"/>
    <col min="2936" max="2936" width="12.28515625" style="1" customWidth="1"/>
    <col min="2937" max="2937" width="11.28515625" style="1" customWidth="1"/>
    <col min="2938" max="2943" width="10.7109375" style="1" customWidth="1"/>
    <col min="2944" max="2944" width="12.85546875" style="1" customWidth="1"/>
    <col min="2945" max="2945" width="10.7109375" style="1" customWidth="1"/>
    <col min="2946" max="2946" width="11" style="1" customWidth="1"/>
    <col min="2947" max="2948" width="9.140625" style="1" customWidth="1"/>
    <col min="2949" max="2949" width="14.140625" style="1" customWidth="1"/>
    <col min="2950" max="2950" width="11.42578125" style="1" customWidth="1"/>
    <col min="2951" max="2951" width="11.28515625" style="1" customWidth="1"/>
    <col min="2952" max="2952" width="12.28515625" style="1" customWidth="1"/>
    <col min="2953" max="2953" width="11.28515625" style="1" customWidth="1"/>
    <col min="2954" max="2959" width="10.7109375" style="1" customWidth="1"/>
    <col min="2960" max="2960" width="12.85546875" style="1" customWidth="1"/>
    <col min="2961" max="2961" width="10.7109375" style="1" customWidth="1"/>
    <col min="2962" max="2962" width="11" style="1" customWidth="1"/>
    <col min="2963" max="2964" width="9.140625" style="1" customWidth="1"/>
    <col min="2965" max="2965" width="14.140625" style="1" customWidth="1"/>
    <col min="2966" max="2966" width="11.42578125" style="1" customWidth="1"/>
    <col min="2967" max="2967" width="11.28515625" style="1" customWidth="1"/>
    <col min="2968" max="2968" width="12.28515625" style="1" customWidth="1"/>
    <col min="2969" max="2969" width="11.28515625" style="1" customWidth="1"/>
    <col min="2970" max="2975" width="10.7109375" style="1" customWidth="1"/>
    <col min="2976" max="2976" width="12.85546875" style="1" customWidth="1"/>
    <col min="2977" max="2977" width="10.7109375" style="1" customWidth="1"/>
    <col min="2978" max="2978" width="11" style="1" customWidth="1"/>
    <col min="2979" max="2980" width="9.140625" style="1" customWidth="1"/>
    <col min="2981" max="2981" width="14.140625" style="1" customWidth="1"/>
    <col min="2982" max="2982" width="11.42578125" style="1" customWidth="1"/>
    <col min="2983" max="2983" width="11.28515625" style="1" customWidth="1"/>
    <col min="2984" max="2984" width="12.28515625" style="1" customWidth="1"/>
    <col min="2985" max="2985" width="11.28515625" style="1" customWidth="1"/>
    <col min="2986" max="2991" width="10.7109375" style="1" customWidth="1"/>
    <col min="2992" max="2992" width="12.85546875" style="1" customWidth="1"/>
    <col min="2993" max="2993" width="10.7109375" style="1" customWidth="1"/>
    <col min="2994" max="2994" width="11" style="1" customWidth="1"/>
    <col min="2995" max="2996" width="9.140625" style="1" customWidth="1"/>
    <col min="2997" max="2997" width="14.140625" style="1" customWidth="1"/>
    <col min="2998" max="2998" width="11.42578125" style="1" customWidth="1"/>
    <col min="2999" max="2999" width="11.28515625" style="1" customWidth="1"/>
    <col min="3000" max="3000" width="12.28515625" style="1" customWidth="1"/>
    <col min="3001" max="3001" width="11.28515625" style="1" customWidth="1"/>
    <col min="3002" max="3007" width="10.7109375" style="1" customWidth="1"/>
    <col min="3008" max="3008" width="12.85546875" style="1" customWidth="1"/>
    <col min="3009" max="3009" width="10.7109375" style="1" customWidth="1"/>
    <col min="3010" max="3010" width="11" style="1" customWidth="1"/>
    <col min="3011" max="3012" width="9.140625" style="1" customWidth="1"/>
    <col min="3013" max="3013" width="14.140625" style="1" customWidth="1"/>
    <col min="3014" max="3014" width="11.42578125" style="1" customWidth="1"/>
    <col min="3015" max="3015" width="11.28515625" style="1" customWidth="1"/>
    <col min="3016" max="3016" width="12.28515625" style="1" customWidth="1"/>
    <col min="3017" max="3017" width="11.28515625" style="1" customWidth="1"/>
    <col min="3018" max="3023" width="10.7109375" style="1" customWidth="1"/>
    <col min="3024" max="3024" width="12.85546875" style="1" customWidth="1"/>
    <col min="3025" max="3025" width="10.7109375" style="1" customWidth="1"/>
    <col min="3026" max="3026" width="11" style="1" customWidth="1"/>
    <col min="3027" max="3028" width="9.140625" style="1" customWidth="1"/>
    <col min="3029" max="3029" width="14.140625" style="1" customWidth="1"/>
    <col min="3030" max="3030" width="11.42578125" style="1" customWidth="1"/>
    <col min="3031" max="3031" width="11.28515625" style="1" customWidth="1"/>
    <col min="3032" max="3032" width="12.28515625" style="1" customWidth="1"/>
    <col min="3033" max="3033" width="11.28515625" style="1" customWidth="1"/>
    <col min="3034" max="3039" width="10.7109375" style="1" customWidth="1"/>
    <col min="3040" max="3040" width="12.85546875" style="1" customWidth="1"/>
    <col min="3041" max="3041" width="10.7109375" style="1" customWidth="1"/>
    <col min="3042" max="3042" width="11" style="1" customWidth="1"/>
    <col min="3043" max="3044" width="9.140625" style="1" customWidth="1"/>
    <col min="3045" max="3045" width="14.140625" style="1" customWidth="1"/>
    <col min="3046" max="3046" width="11.42578125" style="1" customWidth="1"/>
    <col min="3047" max="3047" width="11.28515625" style="1" customWidth="1"/>
    <col min="3048" max="3048" width="12.28515625" style="1" customWidth="1"/>
    <col min="3049" max="3049" width="11.28515625" style="1" customWidth="1"/>
    <col min="3050" max="3055" width="10.7109375" style="1" customWidth="1"/>
    <col min="3056" max="3056" width="12.85546875" style="1" customWidth="1"/>
    <col min="3057" max="3057" width="10.7109375" style="1" customWidth="1"/>
    <col min="3058" max="3058" width="11" style="1" customWidth="1"/>
    <col min="3059" max="3060" width="9.140625" style="1" customWidth="1"/>
    <col min="3061" max="3061" width="14.140625" style="1" customWidth="1"/>
    <col min="3062" max="3062" width="11.42578125" style="1" customWidth="1"/>
    <col min="3063" max="3063" width="11.28515625" style="1" customWidth="1"/>
    <col min="3064" max="3064" width="12.28515625" style="1" customWidth="1"/>
    <col min="3065" max="3065" width="11.28515625" style="1" customWidth="1"/>
    <col min="3066" max="3071" width="10.7109375" style="1" customWidth="1"/>
    <col min="3072" max="3072" width="12.85546875" style="1" customWidth="1"/>
    <col min="3073" max="3073" width="10.7109375" style="1" customWidth="1"/>
    <col min="3074" max="3074" width="11" style="1" customWidth="1"/>
    <col min="3075" max="3076" width="9.140625" style="1" customWidth="1"/>
    <col min="3077" max="3077" width="14.140625" style="1" customWidth="1"/>
    <col min="3078" max="3078" width="11.42578125" style="1" customWidth="1"/>
    <col min="3079" max="3079" width="11.28515625" style="1" customWidth="1"/>
    <col min="3080" max="3080" width="12.28515625" style="1" customWidth="1"/>
    <col min="3081" max="3081" width="11.28515625" style="1" customWidth="1"/>
    <col min="3082" max="3087" width="10.7109375" style="1" bestFit="1" customWidth="1"/>
    <col min="3088" max="3088" width="12.85546875" style="1" customWidth="1"/>
    <col min="3089" max="3089" width="10.7109375" style="1" customWidth="1"/>
    <col min="3090" max="3090" width="11" style="1" customWidth="1"/>
    <col min="3091" max="3091" width="12" style="1" customWidth="1"/>
    <col min="3092" max="3136" width="9.140625" style="1"/>
    <col min="3137" max="3137" width="6" style="1" customWidth="1"/>
    <col min="3138" max="3138" width="9.140625" style="1"/>
    <col min="3139" max="3139" width="15.42578125" style="1" customWidth="1"/>
    <col min="3140" max="3140" width="14.85546875" style="1" customWidth="1"/>
    <col min="3141" max="3141" width="14.140625" style="1" customWidth="1"/>
    <col min="3142" max="3142" width="11.42578125" style="1" customWidth="1"/>
    <col min="3143" max="3143" width="11.28515625" style="1" customWidth="1"/>
    <col min="3144" max="3144" width="12.28515625" style="1" customWidth="1"/>
    <col min="3145" max="3145" width="11.28515625" style="1" customWidth="1"/>
    <col min="3146" max="3151" width="10.7109375" style="1" customWidth="1"/>
    <col min="3152" max="3152" width="12.85546875" style="1" customWidth="1"/>
    <col min="3153" max="3153" width="10.7109375" style="1" customWidth="1"/>
    <col min="3154" max="3154" width="11" style="1" customWidth="1"/>
    <col min="3155" max="3156" width="9.140625" style="1" customWidth="1"/>
    <col min="3157" max="3157" width="14.140625" style="1" customWidth="1"/>
    <col min="3158" max="3158" width="11.42578125" style="1" customWidth="1"/>
    <col min="3159" max="3159" width="11.28515625" style="1" customWidth="1"/>
    <col min="3160" max="3160" width="12.28515625" style="1" customWidth="1"/>
    <col min="3161" max="3161" width="11.28515625" style="1" customWidth="1"/>
    <col min="3162" max="3167" width="10.7109375" style="1" customWidth="1"/>
    <col min="3168" max="3168" width="12.85546875" style="1" customWidth="1"/>
    <col min="3169" max="3169" width="10.7109375" style="1" customWidth="1"/>
    <col min="3170" max="3170" width="11" style="1" customWidth="1"/>
    <col min="3171" max="3172" width="9.140625" style="1" customWidth="1"/>
    <col min="3173" max="3173" width="14.140625" style="1" customWidth="1"/>
    <col min="3174" max="3174" width="11.42578125" style="1" customWidth="1"/>
    <col min="3175" max="3175" width="11.28515625" style="1" customWidth="1"/>
    <col min="3176" max="3176" width="12.28515625" style="1" customWidth="1"/>
    <col min="3177" max="3177" width="11.28515625" style="1" customWidth="1"/>
    <col min="3178" max="3183" width="10.7109375" style="1" customWidth="1"/>
    <col min="3184" max="3184" width="12.85546875" style="1" customWidth="1"/>
    <col min="3185" max="3185" width="10.7109375" style="1" customWidth="1"/>
    <col min="3186" max="3186" width="11" style="1" customWidth="1"/>
    <col min="3187" max="3188" width="9.140625" style="1" customWidth="1"/>
    <col min="3189" max="3189" width="14.140625" style="1" customWidth="1"/>
    <col min="3190" max="3190" width="11.42578125" style="1" customWidth="1"/>
    <col min="3191" max="3191" width="11.28515625" style="1" customWidth="1"/>
    <col min="3192" max="3192" width="12.28515625" style="1" customWidth="1"/>
    <col min="3193" max="3193" width="11.28515625" style="1" customWidth="1"/>
    <col min="3194" max="3199" width="10.7109375" style="1" customWidth="1"/>
    <col min="3200" max="3200" width="12.85546875" style="1" customWidth="1"/>
    <col min="3201" max="3201" width="10.7109375" style="1" customWidth="1"/>
    <col min="3202" max="3202" width="11" style="1" customWidth="1"/>
    <col min="3203" max="3204" width="9.140625" style="1" customWidth="1"/>
    <col min="3205" max="3205" width="14.140625" style="1" customWidth="1"/>
    <col min="3206" max="3206" width="11.42578125" style="1" customWidth="1"/>
    <col min="3207" max="3207" width="11.28515625" style="1" customWidth="1"/>
    <col min="3208" max="3208" width="12.28515625" style="1" customWidth="1"/>
    <col min="3209" max="3209" width="11.28515625" style="1" customWidth="1"/>
    <col min="3210" max="3215" width="10.7109375" style="1" customWidth="1"/>
    <col min="3216" max="3216" width="12.85546875" style="1" customWidth="1"/>
    <col min="3217" max="3217" width="10.7109375" style="1" customWidth="1"/>
    <col min="3218" max="3218" width="11" style="1" customWidth="1"/>
    <col min="3219" max="3220" width="9.140625" style="1" customWidth="1"/>
    <col min="3221" max="3221" width="14.140625" style="1" customWidth="1"/>
    <col min="3222" max="3222" width="11.42578125" style="1" customWidth="1"/>
    <col min="3223" max="3223" width="11.28515625" style="1" customWidth="1"/>
    <col min="3224" max="3224" width="12.28515625" style="1" customWidth="1"/>
    <col min="3225" max="3225" width="11.28515625" style="1" customWidth="1"/>
    <col min="3226" max="3231" width="10.7109375" style="1" customWidth="1"/>
    <col min="3232" max="3232" width="12.85546875" style="1" customWidth="1"/>
    <col min="3233" max="3233" width="10.7109375" style="1" customWidth="1"/>
    <col min="3234" max="3234" width="11" style="1" customWidth="1"/>
    <col min="3235" max="3236" width="9.140625" style="1" customWidth="1"/>
    <col min="3237" max="3237" width="14.140625" style="1" customWidth="1"/>
    <col min="3238" max="3238" width="11.42578125" style="1" customWidth="1"/>
    <col min="3239" max="3239" width="11.28515625" style="1" customWidth="1"/>
    <col min="3240" max="3240" width="12.28515625" style="1" customWidth="1"/>
    <col min="3241" max="3241" width="11.28515625" style="1" customWidth="1"/>
    <col min="3242" max="3247" width="10.7109375" style="1" customWidth="1"/>
    <col min="3248" max="3248" width="12.85546875" style="1" customWidth="1"/>
    <col min="3249" max="3249" width="10.7109375" style="1" customWidth="1"/>
    <col min="3250" max="3250" width="11" style="1" customWidth="1"/>
    <col min="3251" max="3252" width="9.140625" style="1" customWidth="1"/>
    <col min="3253" max="3253" width="14.140625" style="1" customWidth="1"/>
    <col min="3254" max="3254" width="11.42578125" style="1" customWidth="1"/>
    <col min="3255" max="3255" width="11.28515625" style="1" customWidth="1"/>
    <col min="3256" max="3256" width="12.28515625" style="1" customWidth="1"/>
    <col min="3257" max="3257" width="11.28515625" style="1" customWidth="1"/>
    <col min="3258" max="3263" width="10.7109375" style="1" customWidth="1"/>
    <col min="3264" max="3264" width="12.85546875" style="1" customWidth="1"/>
    <col min="3265" max="3265" width="10.7109375" style="1" customWidth="1"/>
    <col min="3266" max="3266" width="11" style="1" customWidth="1"/>
    <col min="3267" max="3268" width="9.140625" style="1" customWidth="1"/>
    <col min="3269" max="3269" width="14.140625" style="1" customWidth="1"/>
    <col min="3270" max="3270" width="11.42578125" style="1" customWidth="1"/>
    <col min="3271" max="3271" width="11.28515625" style="1" customWidth="1"/>
    <col min="3272" max="3272" width="12.28515625" style="1" customWidth="1"/>
    <col min="3273" max="3273" width="11.28515625" style="1" customWidth="1"/>
    <col min="3274" max="3279" width="10.7109375" style="1" customWidth="1"/>
    <col min="3280" max="3280" width="12.85546875" style="1" customWidth="1"/>
    <col min="3281" max="3281" width="10.7109375" style="1" customWidth="1"/>
    <col min="3282" max="3282" width="11" style="1" customWidth="1"/>
    <col min="3283" max="3284" width="9.140625" style="1" customWidth="1"/>
    <col min="3285" max="3285" width="14.140625" style="1" customWidth="1"/>
    <col min="3286" max="3286" width="11.42578125" style="1" customWidth="1"/>
    <col min="3287" max="3287" width="11.28515625" style="1" customWidth="1"/>
    <col min="3288" max="3288" width="12.28515625" style="1" customWidth="1"/>
    <col min="3289" max="3289" width="11.28515625" style="1" customWidth="1"/>
    <col min="3290" max="3295" width="10.7109375" style="1" customWidth="1"/>
    <col min="3296" max="3296" width="12.85546875" style="1" customWidth="1"/>
    <col min="3297" max="3297" width="10.7109375" style="1" customWidth="1"/>
    <col min="3298" max="3298" width="11" style="1" customWidth="1"/>
    <col min="3299" max="3300" width="9.140625" style="1" customWidth="1"/>
    <col min="3301" max="3301" width="14.140625" style="1" customWidth="1"/>
    <col min="3302" max="3302" width="11.42578125" style="1" customWidth="1"/>
    <col min="3303" max="3303" width="11.28515625" style="1" customWidth="1"/>
    <col min="3304" max="3304" width="12.28515625" style="1" customWidth="1"/>
    <col min="3305" max="3305" width="11.28515625" style="1" customWidth="1"/>
    <col min="3306" max="3311" width="10.7109375" style="1" customWidth="1"/>
    <col min="3312" max="3312" width="12.85546875" style="1" customWidth="1"/>
    <col min="3313" max="3313" width="10.7109375" style="1" customWidth="1"/>
    <col min="3314" max="3314" width="11" style="1" customWidth="1"/>
    <col min="3315" max="3316" width="9.140625" style="1" customWidth="1"/>
    <col min="3317" max="3317" width="14.140625" style="1" customWidth="1"/>
    <col min="3318" max="3318" width="11.42578125" style="1" customWidth="1"/>
    <col min="3319" max="3319" width="11.28515625" style="1" customWidth="1"/>
    <col min="3320" max="3320" width="12.28515625" style="1" customWidth="1"/>
    <col min="3321" max="3321" width="11.28515625" style="1" customWidth="1"/>
    <col min="3322" max="3327" width="10.7109375" style="1" customWidth="1"/>
    <col min="3328" max="3328" width="12.85546875" style="1" customWidth="1"/>
    <col min="3329" max="3329" width="10.7109375" style="1" customWidth="1"/>
    <col min="3330" max="3330" width="11" style="1" customWidth="1"/>
    <col min="3331" max="3332" width="9.140625" style="1" customWidth="1"/>
    <col min="3333" max="3333" width="14.140625" style="1" customWidth="1"/>
    <col min="3334" max="3334" width="11.42578125" style="1" customWidth="1"/>
    <col min="3335" max="3335" width="11.28515625" style="1" customWidth="1"/>
    <col min="3336" max="3336" width="12.28515625" style="1" customWidth="1"/>
    <col min="3337" max="3337" width="11.28515625" style="1" customWidth="1"/>
    <col min="3338" max="3343" width="10.7109375" style="1" bestFit="1" customWidth="1"/>
    <col min="3344" max="3344" width="12.85546875" style="1" customWidth="1"/>
    <col min="3345" max="3345" width="10.7109375" style="1" customWidth="1"/>
    <col min="3346" max="3346" width="11" style="1" customWidth="1"/>
    <col min="3347" max="3347" width="12" style="1" customWidth="1"/>
    <col min="3348" max="3392" width="9.140625" style="1"/>
    <col min="3393" max="3393" width="6" style="1" customWidth="1"/>
    <col min="3394" max="3394" width="9.140625" style="1"/>
    <col min="3395" max="3395" width="15.42578125" style="1" customWidth="1"/>
    <col min="3396" max="3396" width="14.85546875" style="1" customWidth="1"/>
    <col min="3397" max="3397" width="14.140625" style="1" customWidth="1"/>
    <col min="3398" max="3398" width="11.42578125" style="1" customWidth="1"/>
    <col min="3399" max="3399" width="11.28515625" style="1" customWidth="1"/>
    <col min="3400" max="3400" width="12.28515625" style="1" customWidth="1"/>
    <col min="3401" max="3401" width="11.28515625" style="1" customWidth="1"/>
    <col min="3402" max="3407" width="10.7109375" style="1" customWidth="1"/>
    <col min="3408" max="3408" width="12.85546875" style="1" customWidth="1"/>
    <col min="3409" max="3409" width="10.7109375" style="1" customWidth="1"/>
    <col min="3410" max="3410" width="11" style="1" customWidth="1"/>
    <col min="3411" max="3412" width="9.140625" style="1" customWidth="1"/>
    <col min="3413" max="3413" width="14.140625" style="1" customWidth="1"/>
    <col min="3414" max="3414" width="11.42578125" style="1" customWidth="1"/>
    <col min="3415" max="3415" width="11.28515625" style="1" customWidth="1"/>
    <col min="3416" max="3416" width="12.28515625" style="1" customWidth="1"/>
    <col min="3417" max="3417" width="11.28515625" style="1" customWidth="1"/>
    <col min="3418" max="3423" width="10.7109375" style="1" customWidth="1"/>
    <col min="3424" max="3424" width="12.85546875" style="1" customWidth="1"/>
    <col min="3425" max="3425" width="10.7109375" style="1" customWidth="1"/>
    <col min="3426" max="3426" width="11" style="1" customWidth="1"/>
    <col min="3427" max="3428" width="9.140625" style="1" customWidth="1"/>
    <col min="3429" max="3429" width="14.140625" style="1" customWidth="1"/>
    <col min="3430" max="3430" width="11.42578125" style="1" customWidth="1"/>
    <col min="3431" max="3431" width="11.28515625" style="1" customWidth="1"/>
    <col min="3432" max="3432" width="12.28515625" style="1" customWidth="1"/>
    <col min="3433" max="3433" width="11.28515625" style="1" customWidth="1"/>
    <col min="3434" max="3439" width="10.7109375" style="1" customWidth="1"/>
    <col min="3440" max="3440" width="12.85546875" style="1" customWidth="1"/>
    <col min="3441" max="3441" width="10.7109375" style="1" customWidth="1"/>
    <col min="3442" max="3442" width="11" style="1" customWidth="1"/>
    <col min="3443" max="3444" width="9.140625" style="1" customWidth="1"/>
    <col min="3445" max="3445" width="14.140625" style="1" customWidth="1"/>
    <col min="3446" max="3446" width="11.42578125" style="1" customWidth="1"/>
    <col min="3447" max="3447" width="11.28515625" style="1" customWidth="1"/>
    <col min="3448" max="3448" width="12.28515625" style="1" customWidth="1"/>
    <col min="3449" max="3449" width="11.28515625" style="1" customWidth="1"/>
    <col min="3450" max="3455" width="10.7109375" style="1" customWidth="1"/>
    <col min="3456" max="3456" width="12.85546875" style="1" customWidth="1"/>
    <col min="3457" max="3457" width="10.7109375" style="1" customWidth="1"/>
    <col min="3458" max="3458" width="11" style="1" customWidth="1"/>
    <col min="3459" max="3460" width="9.140625" style="1" customWidth="1"/>
    <col min="3461" max="3461" width="14.140625" style="1" customWidth="1"/>
    <col min="3462" max="3462" width="11.42578125" style="1" customWidth="1"/>
    <col min="3463" max="3463" width="11.28515625" style="1" customWidth="1"/>
    <col min="3464" max="3464" width="12.28515625" style="1" customWidth="1"/>
    <col min="3465" max="3465" width="11.28515625" style="1" customWidth="1"/>
    <col min="3466" max="3471" width="10.7109375" style="1" customWidth="1"/>
    <col min="3472" max="3472" width="12.85546875" style="1" customWidth="1"/>
    <col min="3473" max="3473" width="10.7109375" style="1" customWidth="1"/>
    <col min="3474" max="3474" width="11" style="1" customWidth="1"/>
    <col min="3475" max="3476" width="9.140625" style="1" customWidth="1"/>
    <col min="3477" max="3477" width="14.140625" style="1" customWidth="1"/>
    <col min="3478" max="3478" width="11.42578125" style="1" customWidth="1"/>
    <col min="3479" max="3479" width="11.28515625" style="1" customWidth="1"/>
    <col min="3480" max="3480" width="12.28515625" style="1" customWidth="1"/>
    <col min="3481" max="3481" width="11.28515625" style="1" customWidth="1"/>
    <col min="3482" max="3487" width="10.7109375" style="1" customWidth="1"/>
    <col min="3488" max="3488" width="12.85546875" style="1" customWidth="1"/>
    <col min="3489" max="3489" width="10.7109375" style="1" customWidth="1"/>
    <col min="3490" max="3490" width="11" style="1" customWidth="1"/>
    <col min="3491" max="3492" width="9.140625" style="1" customWidth="1"/>
    <col min="3493" max="3493" width="14.140625" style="1" customWidth="1"/>
    <col min="3494" max="3494" width="11.42578125" style="1" customWidth="1"/>
    <col min="3495" max="3495" width="11.28515625" style="1" customWidth="1"/>
    <col min="3496" max="3496" width="12.28515625" style="1" customWidth="1"/>
    <col min="3497" max="3497" width="11.28515625" style="1" customWidth="1"/>
    <col min="3498" max="3503" width="10.7109375" style="1" customWidth="1"/>
    <col min="3504" max="3504" width="12.85546875" style="1" customWidth="1"/>
    <col min="3505" max="3505" width="10.7109375" style="1" customWidth="1"/>
    <col min="3506" max="3506" width="11" style="1" customWidth="1"/>
    <col min="3507" max="3508" width="9.140625" style="1" customWidth="1"/>
    <col min="3509" max="3509" width="14.140625" style="1" customWidth="1"/>
    <col min="3510" max="3510" width="11.42578125" style="1" customWidth="1"/>
    <col min="3511" max="3511" width="11.28515625" style="1" customWidth="1"/>
    <col min="3512" max="3512" width="12.28515625" style="1" customWidth="1"/>
    <col min="3513" max="3513" width="11.28515625" style="1" customWidth="1"/>
    <col min="3514" max="3519" width="10.7109375" style="1" customWidth="1"/>
    <col min="3520" max="3520" width="12.85546875" style="1" customWidth="1"/>
    <col min="3521" max="3521" width="10.7109375" style="1" customWidth="1"/>
    <col min="3522" max="3522" width="11" style="1" customWidth="1"/>
    <col min="3523" max="3524" width="9.140625" style="1" customWidth="1"/>
    <col min="3525" max="3525" width="14.140625" style="1" customWidth="1"/>
    <col min="3526" max="3526" width="11.42578125" style="1" customWidth="1"/>
    <col min="3527" max="3527" width="11.28515625" style="1" customWidth="1"/>
    <col min="3528" max="3528" width="12.28515625" style="1" customWidth="1"/>
    <col min="3529" max="3529" width="11.28515625" style="1" customWidth="1"/>
    <col min="3530" max="3535" width="10.7109375" style="1" customWidth="1"/>
    <col min="3536" max="3536" width="12.85546875" style="1" customWidth="1"/>
    <col min="3537" max="3537" width="10.7109375" style="1" customWidth="1"/>
    <col min="3538" max="3538" width="11" style="1" customWidth="1"/>
    <col min="3539" max="3540" width="9.140625" style="1" customWidth="1"/>
    <col min="3541" max="3541" width="14.140625" style="1" customWidth="1"/>
    <col min="3542" max="3542" width="11.42578125" style="1" customWidth="1"/>
    <col min="3543" max="3543" width="11.28515625" style="1" customWidth="1"/>
    <col min="3544" max="3544" width="12.28515625" style="1" customWidth="1"/>
    <col min="3545" max="3545" width="11.28515625" style="1" customWidth="1"/>
    <col min="3546" max="3551" width="10.7109375" style="1" customWidth="1"/>
    <col min="3552" max="3552" width="12.85546875" style="1" customWidth="1"/>
    <col min="3553" max="3553" width="10.7109375" style="1" customWidth="1"/>
    <col min="3554" max="3554" width="11" style="1" customWidth="1"/>
    <col min="3555" max="3556" width="9.140625" style="1" customWidth="1"/>
    <col min="3557" max="3557" width="14.140625" style="1" customWidth="1"/>
    <col min="3558" max="3558" width="11.42578125" style="1" customWidth="1"/>
    <col min="3559" max="3559" width="11.28515625" style="1" customWidth="1"/>
    <col min="3560" max="3560" width="12.28515625" style="1" customWidth="1"/>
    <col min="3561" max="3561" width="11.28515625" style="1" customWidth="1"/>
    <col min="3562" max="3567" width="10.7109375" style="1" customWidth="1"/>
    <col min="3568" max="3568" width="12.85546875" style="1" customWidth="1"/>
    <col min="3569" max="3569" width="10.7109375" style="1" customWidth="1"/>
    <col min="3570" max="3570" width="11" style="1" customWidth="1"/>
    <col min="3571" max="3572" width="9.140625" style="1" customWidth="1"/>
    <col min="3573" max="3573" width="14.140625" style="1" customWidth="1"/>
    <col min="3574" max="3574" width="11.42578125" style="1" customWidth="1"/>
    <col min="3575" max="3575" width="11.28515625" style="1" customWidth="1"/>
    <col min="3576" max="3576" width="12.28515625" style="1" customWidth="1"/>
    <col min="3577" max="3577" width="11.28515625" style="1" customWidth="1"/>
    <col min="3578" max="3583" width="10.7109375" style="1" customWidth="1"/>
    <col min="3584" max="3584" width="12.85546875" style="1" customWidth="1"/>
    <col min="3585" max="3585" width="10.7109375" style="1" customWidth="1"/>
    <col min="3586" max="3586" width="11" style="1" customWidth="1"/>
    <col min="3587" max="3588" width="9.140625" style="1" customWidth="1"/>
    <col min="3589" max="3589" width="14.140625" style="1" customWidth="1"/>
    <col min="3590" max="3590" width="11.42578125" style="1" customWidth="1"/>
    <col min="3591" max="3591" width="11.28515625" style="1" customWidth="1"/>
    <col min="3592" max="3592" width="12.28515625" style="1" customWidth="1"/>
    <col min="3593" max="3593" width="11.28515625" style="1" customWidth="1"/>
    <col min="3594" max="3599" width="10.7109375" style="1" bestFit="1" customWidth="1"/>
    <col min="3600" max="3600" width="12.85546875" style="1" customWidth="1"/>
    <col min="3601" max="3601" width="10.7109375" style="1" customWidth="1"/>
    <col min="3602" max="3602" width="11" style="1" customWidth="1"/>
    <col min="3603" max="3603" width="12" style="1" customWidth="1"/>
    <col min="3604" max="3648" width="9.140625" style="1"/>
    <col min="3649" max="3649" width="6" style="1" customWidth="1"/>
    <col min="3650" max="3650" width="9.140625" style="1"/>
    <col min="3651" max="3651" width="15.42578125" style="1" customWidth="1"/>
    <col min="3652" max="3652" width="14.85546875" style="1" customWidth="1"/>
    <col min="3653" max="3653" width="14.140625" style="1" customWidth="1"/>
    <col min="3654" max="3654" width="11.42578125" style="1" customWidth="1"/>
    <col min="3655" max="3655" width="11.28515625" style="1" customWidth="1"/>
    <col min="3656" max="3656" width="12.28515625" style="1" customWidth="1"/>
    <col min="3657" max="3657" width="11.28515625" style="1" customWidth="1"/>
    <col min="3658" max="3663" width="10.7109375" style="1" customWidth="1"/>
    <col min="3664" max="3664" width="12.85546875" style="1" customWidth="1"/>
    <col min="3665" max="3665" width="10.7109375" style="1" customWidth="1"/>
    <col min="3666" max="3666" width="11" style="1" customWidth="1"/>
    <col min="3667" max="3668" width="9.140625" style="1" customWidth="1"/>
    <col min="3669" max="3669" width="14.140625" style="1" customWidth="1"/>
    <col min="3670" max="3670" width="11.42578125" style="1" customWidth="1"/>
    <col min="3671" max="3671" width="11.28515625" style="1" customWidth="1"/>
    <col min="3672" max="3672" width="12.28515625" style="1" customWidth="1"/>
    <col min="3673" max="3673" width="11.28515625" style="1" customWidth="1"/>
    <col min="3674" max="3679" width="10.7109375" style="1" customWidth="1"/>
    <col min="3680" max="3680" width="12.85546875" style="1" customWidth="1"/>
    <col min="3681" max="3681" width="10.7109375" style="1" customWidth="1"/>
    <col min="3682" max="3682" width="11" style="1" customWidth="1"/>
    <col min="3683" max="3684" width="9.140625" style="1" customWidth="1"/>
    <col min="3685" max="3685" width="14.140625" style="1" customWidth="1"/>
    <col min="3686" max="3686" width="11.42578125" style="1" customWidth="1"/>
    <col min="3687" max="3687" width="11.28515625" style="1" customWidth="1"/>
    <col min="3688" max="3688" width="12.28515625" style="1" customWidth="1"/>
    <col min="3689" max="3689" width="11.28515625" style="1" customWidth="1"/>
    <col min="3690" max="3695" width="10.7109375" style="1" customWidth="1"/>
    <col min="3696" max="3696" width="12.85546875" style="1" customWidth="1"/>
    <col min="3697" max="3697" width="10.7109375" style="1" customWidth="1"/>
    <col min="3698" max="3698" width="11" style="1" customWidth="1"/>
    <col min="3699" max="3700" width="9.140625" style="1" customWidth="1"/>
    <col min="3701" max="3701" width="14.140625" style="1" customWidth="1"/>
    <col min="3702" max="3702" width="11.42578125" style="1" customWidth="1"/>
    <col min="3703" max="3703" width="11.28515625" style="1" customWidth="1"/>
    <col min="3704" max="3704" width="12.28515625" style="1" customWidth="1"/>
    <col min="3705" max="3705" width="11.28515625" style="1" customWidth="1"/>
    <col min="3706" max="3711" width="10.7109375" style="1" customWidth="1"/>
    <col min="3712" max="3712" width="12.85546875" style="1" customWidth="1"/>
    <col min="3713" max="3713" width="10.7109375" style="1" customWidth="1"/>
    <col min="3714" max="3714" width="11" style="1" customWidth="1"/>
    <col min="3715" max="3716" width="9.140625" style="1" customWidth="1"/>
    <col min="3717" max="3717" width="14.140625" style="1" customWidth="1"/>
    <col min="3718" max="3718" width="11.42578125" style="1" customWidth="1"/>
    <col min="3719" max="3719" width="11.28515625" style="1" customWidth="1"/>
    <col min="3720" max="3720" width="12.28515625" style="1" customWidth="1"/>
    <col min="3721" max="3721" width="11.28515625" style="1" customWidth="1"/>
    <col min="3722" max="3727" width="10.7109375" style="1" customWidth="1"/>
    <col min="3728" max="3728" width="12.85546875" style="1" customWidth="1"/>
    <col min="3729" max="3729" width="10.7109375" style="1" customWidth="1"/>
    <col min="3730" max="3730" width="11" style="1" customWidth="1"/>
    <col min="3731" max="3732" width="9.140625" style="1" customWidth="1"/>
    <col min="3733" max="3733" width="14.140625" style="1" customWidth="1"/>
    <col min="3734" max="3734" width="11.42578125" style="1" customWidth="1"/>
    <col min="3735" max="3735" width="11.28515625" style="1" customWidth="1"/>
    <col min="3736" max="3736" width="12.28515625" style="1" customWidth="1"/>
    <col min="3737" max="3737" width="11.28515625" style="1" customWidth="1"/>
    <col min="3738" max="3743" width="10.7109375" style="1" customWidth="1"/>
    <col min="3744" max="3744" width="12.85546875" style="1" customWidth="1"/>
    <col min="3745" max="3745" width="10.7109375" style="1" customWidth="1"/>
    <col min="3746" max="3746" width="11" style="1" customWidth="1"/>
    <col min="3747" max="3748" width="9.140625" style="1" customWidth="1"/>
    <col min="3749" max="3749" width="14.140625" style="1" customWidth="1"/>
    <col min="3750" max="3750" width="11.42578125" style="1" customWidth="1"/>
    <col min="3751" max="3751" width="11.28515625" style="1" customWidth="1"/>
    <col min="3752" max="3752" width="12.28515625" style="1" customWidth="1"/>
    <col min="3753" max="3753" width="11.28515625" style="1" customWidth="1"/>
    <col min="3754" max="3759" width="10.7109375" style="1" customWidth="1"/>
    <col min="3760" max="3760" width="12.85546875" style="1" customWidth="1"/>
    <col min="3761" max="3761" width="10.7109375" style="1" customWidth="1"/>
    <col min="3762" max="3762" width="11" style="1" customWidth="1"/>
    <col min="3763" max="3764" width="9.140625" style="1" customWidth="1"/>
    <col min="3765" max="3765" width="14.140625" style="1" customWidth="1"/>
    <col min="3766" max="3766" width="11.42578125" style="1" customWidth="1"/>
    <col min="3767" max="3767" width="11.28515625" style="1" customWidth="1"/>
    <col min="3768" max="3768" width="12.28515625" style="1" customWidth="1"/>
    <col min="3769" max="3769" width="11.28515625" style="1" customWidth="1"/>
    <col min="3770" max="3775" width="10.7109375" style="1" customWidth="1"/>
    <col min="3776" max="3776" width="12.85546875" style="1" customWidth="1"/>
    <col min="3777" max="3777" width="10.7109375" style="1" customWidth="1"/>
    <col min="3778" max="3778" width="11" style="1" customWidth="1"/>
    <col min="3779" max="3780" width="9.140625" style="1" customWidth="1"/>
    <col min="3781" max="3781" width="14.140625" style="1" customWidth="1"/>
    <col min="3782" max="3782" width="11.42578125" style="1" customWidth="1"/>
    <col min="3783" max="3783" width="11.28515625" style="1" customWidth="1"/>
    <col min="3784" max="3784" width="12.28515625" style="1" customWidth="1"/>
    <col min="3785" max="3785" width="11.28515625" style="1" customWidth="1"/>
    <col min="3786" max="3791" width="10.7109375" style="1" customWidth="1"/>
    <col min="3792" max="3792" width="12.85546875" style="1" customWidth="1"/>
    <col min="3793" max="3793" width="10.7109375" style="1" customWidth="1"/>
    <col min="3794" max="3794" width="11" style="1" customWidth="1"/>
    <col min="3795" max="3796" width="9.140625" style="1" customWidth="1"/>
    <col min="3797" max="3797" width="14.140625" style="1" customWidth="1"/>
    <col min="3798" max="3798" width="11.42578125" style="1" customWidth="1"/>
    <col min="3799" max="3799" width="11.28515625" style="1" customWidth="1"/>
    <col min="3800" max="3800" width="12.28515625" style="1" customWidth="1"/>
    <col min="3801" max="3801" width="11.28515625" style="1" customWidth="1"/>
    <col min="3802" max="3807" width="10.7109375" style="1" customWidth="1"/>
    <col min="3808" max="3808" width="12.85546875" style="1" customWidth="1"/>
    <col min="3809" max="3809" width="10.7109375" style="1" customWidth="1"/>
    <col min="3810" max="3810" width="11" style="1" customWidth="1"/>
    <col min="3811" max="3812" width="9.140625" style="1" customWidth="1"/>
    <col min="3813" max="3813" width="14.140625" style="1" customWidth="1"/>
    <col min="3814" max="3814" width="11.42578125" style="1" customWidth="1"/>
    <col min="3815" max="3815" width="11.28515625" style="1" customWidth="1"/>
    <col min="3816" max="3816" width="12.28515625" style="1" customWidth="1"/>
    <col min="3817" max="3817" width="11.28515625" style="1" customWidth="1"/>
    <col min="3818" max="3823" width="10.7109375" style="1" customWidth="1"/>
    <col min="3824" max="3824" width="12.85546875" style="1" customWidth="1"/>
    <col min="3825" max="3825" width="10.7109375" style="1" customWidth="1"/>
    <col min="3826" max="3826" width="11" style="1" customWidth="1"/>
    <col min="3827" max="3828" width="9.140625" style="1" customWidth="1"/>
    <col min="3829" max="3829" width="14.140625" style="1" customWidth="1"/>
    <col min="3830" max="3830" width="11.42578125" style="1" customWidth="1"/>
    <col min="3831" max="3831" width="11.28515625" style="1" customWidth="1"/>
    <col min="3832" max="3832" width="12.28515625" style="1" customWidth="1"/>
    <col min="3833" max="3833" width="11.28515625" style="1" customWidth="1"/>
    <col min="3834" max="3839" width="10.7109375" style="1" customWidth="1"/>
    <col min="3840" max="3840" width="12.85546875" style="1" customWidth="1"/>
    <col min="3841" max="3841" width="10.7109375" style="1" customWidth="1"/>
    <col min="3842" max="3842" width="11" style="1" customWidth="1"/>
    <col min="3843" max="3844" width="9.140625" style="1" customWidth="1"/>
    <col min="3845" max="3845" width="14.140625" style="1" customWidth="1"/>
    <col min="3846" max="3846" width="11.42578125" style="1" customWidth="1"/>
    <col min="3847" max="3847" width="11.28515625" style="1" customWidth="1"/>
    <col min="3848" max="3848" width="12.28515625" style="1" customWidth="1"/>
    <col min="3849" max="3849" width="11.28515625" style="1" customWidth="1"/>
    <col min="3850" max="3855" width="10.7109375" style="1" bestFit="1" customWidth="1"/>
    <col min="3856" max="3856" width="12.85546875" style="1" customWidth="1"/>
    <col min="3857" max="3857" width="10.7109375" style="1" customWidth="1"/>
    <col min="3858" max="3858" width="11" style="1" customWidth="1"/>
    <col min="3859" max="3859" width="12" style="1" customWidth="1"/>
    <col min="3860" max="3904" width="9.140625" style="1"/>
    <col min="3905" max="3905" width="6" style="1" customWidth="1"/>
    <col min="3906" max="3906" width="9.140625" style="1"/>
    <col min="3907" max="3907" width="15.42578125" style="1" customWidth="1"/>
    <col min="3908" max="3908" width="14.85546875" style="1" customWidth="1"/>
    <col min="3909" max="3909" width="14.140625" style="1" customWidth="1"/>
    <col min="3910" max="3910" width="11.42578125" style="1" customWidth="1"/>
    <col min="3911" max="3911" width="11.28515625" style="1" customWidth="1"/>
    <col min="3912" max="3912" width="12.28515625" style="1" customWidth="1"/>
    <col min="3913" max="3913" width="11.28515625" style="1" customWidth="1"/>
    <col min="3914" max="3919" width="10.7109375" style="1" customWidth="1"/>
    <col min="3920" max="3920" width="12.85546875" style="1" customWidth="1"/>
    <col min="3921" max="3921" width="10.7109375" style="1" customWidth="1"/>
    <col min="3922" max="3922" width="11" style="1" customWidth="1"/>
    <col min="3923" max="3924" width="9.140625" style="1" customWidth="1"/>
    <col min="3925" max="3925" width="14.140625" style="1" customWidth="1"/>
    <col min="3926" max="3926" width="11.42578125" style="1" customWidth="1"/>
    <col min="3927" max="3927" width="11.28515625" style="1" customWidth="1"/>
    <col min="3928" max="3928" width="12.28515625" style="1" customWidth="1"/>
    <col min="3929" max="3929" width="11.28515625" style="1" customWidth="1"/>
    <col min="3930" max="3935" width="10.7109375" style="1" customWidth="1"/>
    <col min="3936" max="3936" width="12.85546875" style="1" customWidth="1"/>
    <col min="3937" max="3937" width="10.7109375" style="1" customWidth="1"/>
    <col min="3938" max="3938" width="11" style="1" customWidth="1"/>
    <col min="3939" max="3940" width="9.140625" style="1" customWidth="1"/>
    <col min="3941" max="3941" width="14.140625" style="1" customWidth="1"/>
    <col min="3942" max="3942" width="11.42578125" style="1" customWidth="1"/>
    <col min="3943" max="3943" width="11.28515625" style="1" customWidth="1"/>
    <col min="3944" max="3944" width="12.28515625" style="1" customWidth="1"/>
    <col min="3945" max="3945" width="11.28515625" style="1" customWidth="1"/>
    <col min="3946" max="3951" width="10.7109375" style="1" customWidth="1"/>
    <col min="3952" max="3952" width="12.85546875" style="1" customWidth="1"/>
    <col min="3953" max="3953" width="10.7109375" style="1" customWidth="1"/>
    <col min="3954" max="3954" width="11" style="1" customWidth="1"/>
    <col min="3955" max="3956" width="9.140625" style="1" customWidth="1"/>
    <col min="3957" max="3957" width="14.140625" style="1" customWidth="1"/>
    <col min="3958" max="3958" width="11.42578125" style="1" customWidth="1"/>
    <col min="3959" max="3959" width="11.28515625" style="1" customWidth="1"/>
    <col min="3960" max="3960" width="12.28515625" style="1" customWidth="1"/>
    <col min="3961" max="3961" width="11.28515625" style="1" customWidth="1"/>
    <col min="3962" max="3967" width="10.7109375" style="1" customWidth="1"/>
    <col min="3968" max="3968" width="12.85546875" style="1" customWidth="1"/>
    <col min="3969" max="3969" width="10.7109375" style="1" customWidth="1"/>
    <col min="3970" max="3970" width="11" style="1" customWidth="1"/>
    <col min="3971" max="3972" width="9.140625" style="1" customWidth="1"/>
    <col min="3973" max="3973" width="14.140625" style="1" customWidth="1"/>
    <col min="3974" max="3974" width="11.42578125" style="1" customWidth="1"/>
    <col min="3975" max="3975" width="11.28515625" style="1" customWidth="1"/>
    <col min="3976" max="3976" width="12.28515625" style="1" customWidth="1"/>
    <col min="3977" max="3977" width="11.28515625" style="1" customWidth="1"/>
    <col min="3978" max="3983" width="10.7109375" style="1" customWidth="1"/>
    <col min="3984" max="3984" width="12.85546875" style="1" customWidth="1"/>
    <col min="3985" max="3985" width="10.7109375" style="1" customWidth="1"/>
    <col min="3986" max="3986" width="11" style="1" customWidth="1"/>
    <col min="3987" max="3988" width="9.140625" style="1" customWidth="1"/>
    <col min="3989" max="3989" width="14.140625" style="1" customWidth="1"/>
    <col min="3990" max="3990" width="11.42578125" style="1" customWidth="1"/>
    <col min="3991" max="3991" width="11.28515625" style="1" customWidth="1"/>
    <col min="3992" max="3992" width="12.28515625" style="1" customWidth="1"/>
    <col min="3993" max="3993" width="11.28515625" style="1" customWidth="1"/>
    <col min="3994" max="3999" width="10.7109375" style="1" customWidth="1"/>
    <col min="4000" max="4000" width="12.85546875" style="1" customWidth="1"/>
    <col min="4001" max="4001" width="10.7109375" style="1" customWidth="1"/>
    <col min="4002" max="4002" width="11" style="1" customWidth="1"/>
    <col min="4003" max="4004" width="9.140625" style="1" customWidth="1"/>
    <col min="4005" max="4005" width="14.140625" style="1" customWidth="1"/>
    <col min="4006" max="4006" width="11.42578125" style="1" customWidth="1"/>
    <col min="4007" max="4007" width="11.28515625" style="1" customWidth="1"/>
    <col min="4008" max="4008" width="12.28515625" style="1" customWidth="1"/>
    <col min="4009" max="4009" width="11.28515625" style="1" customWidth="1"/>
    <col min="4010" max="4015" width="10.7109375" style="1" customWidth="1"/>
    <col min="4016" max="4016" width="12.85546875" style="1" customWidth="1"/>
    <col min="4017" max="4017" width="10.7109375" style="1" customWidth="1"/>
    <col min="4018" max="4018" width="11" style="1" customWidth="1"/>
    <col min="4019" max="4020" width="9.140625" style="1" customWidth="1"/>
    <col min="4021" max="4021" width="14.140625" style="1" customWidth="1"/>
    <col min="4022" max="4022" width="11.42578125" style="1" customWidth="1"/>
    <col min="4023" max="4023" width="11.28515625" style="1" customWidth="1"/>
    <col min="4024" max="4024" width="12.28515625" style="1" customWidth="1"/>
    <col min="4025" max="4025" width="11.28515625" style="1" customWidth="1"/>
    <col min="4026" max="4031" width="10.7109375" style="1" customWidth="1"/>
    <col min="4032" max="4032" width="12.85546875" style="1" customWidth="1"/>
    <col min="4033" max="4033" width="10.7109375" style="1" customWidth="1"/>
    <col min="4034" max="4034" width="11" style="1" customWidth="1"/>
    <col min="4035" max="4036" width="9.140625" style="1" customWidth="1"/>
    <col min="4037" max="4037" width="14.140625" style="1" customWidth="1"/>
    <col min="4038" max="4038" width="11.42578125" style="1" customWidth="1"/>
    <col min="4039" max="4039" width="11.28515625" style="1" customWidth="1"/>
    <col min="4040" max="4040" width="12.28515625" style="1" customWidth="1"/>
    <col min="4041" max="4041" width="11.28515625" style="1" customWidth="1"/>
    <col min="4042" max="4047" width="10.7109375" style="1" customWidth="1"/>
    <col min="4048" max="4048" width="12.85546875" style="1" customWidth="1"/>
    <col min="4049" max="4049" width="10.7109375" style="1" customWidth="1"/>
    <col min="4050" max="4050" width="11" style="1" customWidth="1"/>
    <col min="4051" max="4052" width="9.140625" style="1" customWidth="1"/>
    <col min="4053" max="4053" width="14.140625" style="1" customWidth="1"/>
    <col min="4054" max="4054" width="11.42578125" style="1" customWidth="1"/>
    <col min="4055" max="4055" width="11.28515625" style="1" customWidth="1"/>
    <col min="4056" max="4056" width="12.28515625" style="1" customWidth="1"/>
    <col min="4057" max="4057" width="11.28515625" style="1" customWidth="1"/>
    <col min="4058" max="4063" width="10.7109375" style="1" customWidth="1"/>
    <col min="4064" max="4064" width="12.85546875" style="1" customWidth="1"/>
    <col min="4065" max="4065" width="10.7109375" style="1" customWidth="1"/>
    <col min="4066" max="4066" width="11" style="1" customWidth="1"/>
    <col min="4067" max="4068" width="9.140625" style="1" customWidth="1"/>
    <col min="4069" max="4069" width="14.140625" style="1" customWidth="1"/>
    <col min="4070" max="4070" width="11.42578125" style="1" customWidth="1"/>
    <col min="4071" max="4071" width="11.28515625" style="1" customWidth="1"/>
    <col min="4072" max="4072" width="12.28515625" style="1" customWidth="1"/>
    <col min="4073" max="4073" width="11.28515625" style="1" customWidth="1"/>
    <col min="4074" max="4079" width="10.7109375" style="1" customWidth="1"/>
    <col min="4080" max="4080" width="12.85546875" style="1" customWidth="1"/>
    <col min="4081" max="4081" width="10.7109375" style="1" customWidth="1"/>
    <col min="4082" max="4082" width="11" style="1" customWidth="1"/>
    <col min="4083" max="4084" width="9.140625" style="1" customWidth="1"/>
    <col min="4085" max="4085" width="14.140625" style="1" customWidth="1"/>
    <col min="4086" max="4086" width="11.42578125" style="1" customWidth="1"/>
    <col min="4087" max="4087" width="11.28515625" style="1" customWidth="1"/>
    <col min="4088" max="4088" width="12.28515625" style="1" customWidth="1"/>
    <col min="4089" max="4089" width="11.28515625" style="1" customWidth="1"/>
    <col min="4090" max="4095" width="10.7109375" style="1" customWidth="1"/>
    <col min="4096" max="4096" width="12.85546875" style="1" customWidth="1"/>
    <col min="4097" max="4097" width="10.7109375" style="1" customWidth="1"/>
    <col min="4098" max="4098" width="11" style="1" customWidth="1"/>
    <col min="4099" max="4100" width="9.140625" style="1" customWidth="1"/>
    <col min="4101" max="4101" width="14.140625" style="1" customWidth="1"/>
    <col min="4102" max="4102" width="11.42578125" style="1" customWidth="1"/>
    <col min="4103" max="4103" width="11.28515625" style="1" customWidth="1"/>
    <col min="4104" max="4104" width="12.28515625" style="1" customWidth="1"/>
    <col min="4105" max="4105" width="11.28515625" style="1" customWidth="1"/>
    <col min="4106" max="4111" width="10.7109375" style="1" bestFit="1" customWidth="1"/>
    <col min="4112" max="4112" width="12.85546875" style="1" customWidth="1"/>
    <col min="4113" max="4113" width="10.7109375" style="1" customWidth="1"/>
    <col min="4114" max="4114" width="11" style="1" customWidth="1"/>
    <col min="4115" max="4115" width="12" style="1" customWidth="1"/>
    <col min="4116" max="4160" width="9.140625" style="1"/>
    <col min="4161" max="4161" width="6" style="1" customWidth="1"/>
    <col min="4162" max="4162" width="9.140625" style="1"/>
    <col min="4163" max="4163" width="15.42578125" style="1" customWidth="1"/>
    <col min="4164" max="4164" width="14.85546875" style="1" customWidth="1"/>
    <col min="4165" max="4165" width="14.140625" style="1" customWidth="1"/>
    <col min="4166" max="4166" width="11.42578125" style="1" customWidth="1"/>
    <col min="4167" max="4167" width="11.28515625" style="1" customWidth="1"/>
    <col min="4168" max="4168" width="12.28515625" style="1" customWidth="1"/>
    <col min="4169" max="4169" width="11.28515625" style="1" customWidth="1"/>
    <col min="4170" max="4175" width="10.7109375" style="1" customWidth="1"/>
    <col min="4176" max="4176" width="12.85546875" style="1" customWidth="1"/>
    <col min="4177" max="4177" width="10.7109375" style="1" customWidth="1"/>
    <col min="4178" max="4178" width="11" style="1" customWidth="1"/>
    <col min="4179" max="4180" width="9.140625" style="1" customWidth="1"/>
    <col min="4181" max="4181" width="14.140625" style="1" customWidth="1"/>
    <col min="4182" max="4182" width="11.42578125" style="1" customWidth="1"/>
    <col min="4183" max="4183" width="11.28515625" style="1" customWidth="1"/>
    <col min="4184" max="4184" width="12.28515625" style="1" customWidth="1"/>
    <col min="4185" max="4185" width="11.28515625" style="1" customWidth="1"/>
    <col min="4186" max="4191" width="10.7109375" style="1" customWidth="1"/>
    <col min="4192" max="4192" width="12.85546875" style="1" customWidth="1"/>
    <col min="4193" max="4193" width="10.7109375" style="1" customWidth="1"/>
    <col min="4194" max="4194" width="11" style="1" customWidth="1"/>
    <col min="4195" max="4196" width="9.140625" style="1" customWidth="1"/>
    <col min="4197" max="4197" width="14.140625" style="1" customWidth="1"/>
    <col min="4198" max="4198" width="11.42578125" style="1" customWidth="1"/>
    <col min="4199" max="4199" width="11.28515625" style="1" customWidth="1"/>
    <col min="4200" max="4200" width="12.28515625" style="1" customWidth="1"/>
    <col min="4201" max="4201" width="11.28515625" style="1" customWidth="1"/>
    <col min="4202" max="4207" width="10.7109375" style="1" customWidth="1"/>
    <col min="4208" max="4208" width="12.85546875" style="1" customWidth="1"/>
    <col min="4209" max="4209" width="10.7109375" style="1" customWidth="1"/>
    <col min="4210" max="4210" width="11" style="1" customWidth="1"/>
    <col min="4211" max="4212" width="9.140625" style="1" customWidth="1"/>
    <col min="4213" max="4213" width="14.140625" style="1" customWidth="1"/>
    <col min="4214" max="4214" width="11.42578125" style="1" customWidth="1"/>
    <col min="4215" max="4215" width="11.28515625" style="1" customWidth="1"/>
    <col min="4216" max="4216" width="12.28515625" style="1" customWidth="1"/>
    <col min="4217" max="4217" width="11.28515625" style="1" customWidth="1"/>
    <col min="4218" max="4223" width="10.7109375" style="1" customWidth="1"/>
    <col min="4224" max="4224" width="12.85546875" style="1" customWidth="1"/>
    <col min="4225" max="4225" width="10.7109375" style="1" customWidth="1"/>
    <col min="4226" max="4226" width="11" style="1" customWidth="1"/>
    <col min="4227" max="4228" width="9.140625" style="1" customWidth="1"/>
    <col min="4229" max="4229" width="14.140625" style="1" customWidth="1"/>
    <col min="4230" max="4230" width="11.42578125" style="1" customWidth="1"/>
    <col min="4231" max="4231" width="11.28515625" style="1" customWidth="1"/>
    <col min="4232" max="4232" width="12.28515625" style="1" customWidth="1"/>
    <col min="4233" max="4233" width="11.28515625" style="1" customWidth="1"/>
    <col min="4234" max="4239" width="10.7109375" style="1" customWidth="1"/>
    <col min="4240" max="4240" width="12.85546875" style="1" customWidth="1"/>
    <col min="4241" max="4241" width="10.7109375" style="1" customWidth="1"/>
    <col min="4242" max="4242" width="11" style="1" customWidth="1"/>
    <col min="4243" max="4244" width="9.140625" style="1" customWidth="1"/>
    <col min="4245" max="4245" width="14.140625" style="1" customWidth="1"/>
    <col min="4246" max="4246" width="11.42578125" style="1" customWidth="1"/>
    <col min="4247" max="4247" width="11.28515625" style="1" customWidth="1"/>
    <col min="4248" max="4248" width="12.28515625" style="1" customWidth="1"/>
    <col min="4249" max="4249" width="11.28515625" style="1" customWidth="1"/>
    <col min="4250" max="4255" width="10.7109375" style="1" customWidth="1"/>
    <col min="4256" max="4256" width="12.85546875" style="1" customWidth="1"/>
    <col min="4257" max="4257" width="10.7109375" style="1" customWidth="1"/>
    <col min="4258" max="4258" width="11" style="1" customWidth="1"/>
    <col min="4259" max="4260" width="9.140625" style="1" customWidth="1"/>
    <col min="4261" max="4261" width="14.140625" style="1" customWidth="1"/>
    <col min="4262" max="4262" width="11.42578125" style="1" customWidth="1"/>
    <col min="4263" max="4263" width="11.28515625" style="1" customWidth="1"/>
    <col min="4264" max="4264" width="12.28515625" style="1" customWidth="1"/>
    <col min="4265" max="4265" width="11.28515625" style="1" customWidth="1"/>
    <col min="4266" max="4271" width="10.7109375" style="1" customWidth="1"/>
    <col min="4272" max="4272" width="12.85546875" style="1" customWidth="1"/>
    <col min="4273" max="4273" width="10.7109375" style="1" customWidth="1"/>
    <col min="4274" max="4274" width="11" style="1" customWidth="1"/>
    <col min="4275" max="4276" width="9.140625" style="1" customWidth="1"/>
    <col min="4277" max="4277" width="14.140625" style="1" customWidth="1"/>
    <col min="4278" max="4278" width="11.42578125" style="1" customWidth="1"/>
    <col min="4279" max="4279" width="11.28515625" style="1" customWidth="1"/>
    <col min="4280" max="4280" width="12.28515625" style="1" customWidth="1"/>
    <col min="4281" max="4281" width="11.28515625" style="1" customWidth="1"/>
    <col min="4282" max="4287" width="10.7109375" style="1" customWidth="1"/>
    <col min="4288" max="4288" width="12.85546875" style="1" customWidth="1"/>
    <col min="4289" max="4289" width="10.7109375" style="1" customWidth="1"/>
    <col min="4290" max="4290" width="11" style="1" customWidth="1"/>
    <col min="4291" max="4292" width="9.140625" style="1" customWidth="1"/>
    <col min="4293" max="4293" width="14.140625" style="1" customWidth="1"/>
    <col min="4294" max="4294" width="11.42578125" style="1" customWidth="1"/>
    <col min="4295" max="4295" width="11.28515625" style="1" customWidth="1"/>
    <col min="4296" max="4296" width="12.28515625" style="1" customWidth="1"/>
    <col min="4297" max="4297" width="11.28515625" style="1" customWidth="1"/>
    <col min="4298" max="4303" width="10.7109375" style="1" customWidth="1"/>
    <col min="4304" max="4304" width="12.85546875" style="1" customWidth="1"/>
    <col min="4305" max="4305" width="10.7109375" style="1" customWidth="1"/>
    <col min="4306" max="4306" width="11" style="1" customWidth="1"/>
    <col min="4307" max="4308" width="9.140625" style="1" customWidth="1"/>
    <col min="4309" max="4309" width="14.140625" style="1" customWidth="1"/>
    <col min="4310" max="4310" width="11.42578125" style="1" customWidth="1"/>
    <col min="4311" max="4311" width="11.28515625" style="1" customWidth="1"/>
    <col min="4312" max="4312" width="12.28515625" style="1" customWidth="1"/>
    <col min="4313" max="4313" width="11.28515625" style="1" customWidth="1"/>
    <col min="4314" max="4319" width="10.7109375" style="1" customWidth="1"/>
    <col min="4320" max="4320" width="12.85546875" style="1" customWidth="1"/>
    <col min="4321" max="4321" width="10.7109375" style="1" customWidth="1"/>
    <col min="4322" max="4322" width="11" style="1" customWidth="1"/>
    <col min="4323" max="4324" width="9.140625" style="1" customWidth="1"/>
    <col min="4325" max="4325" width="14.140625" style="1" customWidth="1"/>
    <col min="4326" max="4326" width="11.42578125" style="1" customWidth="1"/>
    <col min="4327" max="4327" width="11.28515625" style="1" customWidth="1"/>
    <col min="4328" max="4328" width="12.28515625" style="1" customWidth="1"/>
    <col min="4329" max="4329" width="11.28515625" style="1" customWidth="1"/>
    <col min="4330" max="4335" width="10.7109375" style="1" customWidth="1"/>
    <col min="4336" max="4336" width="12.85546875" style="1" customWidth="1"/>
    <col min="4337" max="4337" width="10.7109375" style="1" customWidth="1"/>
    <col min="4338" max="4338" width="11" style="1" customWidth="1"/>
    <col min="4339" max="4340" width="9.140625" style="1" customWidth="1"/>
    <col min="4341" max="4341" width="14.140625" style="1" customWidth="1"/>
    <col min="4342" max="4342" width="11.42578125" style="1" customWidth="1"/>
    <col min="4343" max="4343" width="11.28515625" style="1" customWidth="1"/>
    <col min="4344" max="4344" width="12.28515625" style="1" customWidth="1"/>
    <col min="4345" max="4345" width="11.28515625" style="1" customWidth="1"/>
    <col min="4346" max="4351" width="10.7109375" style="1" customWidth="1"/>
    <col min="4352" max="4352" width="12.85546875" style="1" customWidth="1"/>
    <col min="4353" max="4353" width="10.7109375" style="1" customWidth="1"/>
    <col min="4354" max="4354" width="11" style="1" customWidth="1"/>
    <col min="4355" max="4356" width="9.140625" style="1" customWidth="1"/>
    <col min="4357" max="4357" width="14.140625" style="1" customWidth="1"/>
    <col min="4358" max="4358" width="11.42578125" style="1" customWidth="1"/>
    <col min="4359" max="4359" width="11.28515625" style="1" customWidth="1"/>
    <col min="4360" max="4360" width="12.28515625" style="1" customWidth="1"/>
    <col min="4361" max="4361" width="11.28515625" style="1" customWidth="1"/>
    <col min="4362" max="4367" width="10.7109375" style="1" bestFit="1" customWidth="1"/>
    <col min="4368" max="4368" width="12.85546875" style="1" customWidth="1"/>
    <col min="4369" max="4369" width="10.7109375" style="1" customWidth="1"/>
    <col min="4370" max="4370" width="11" style="1" customWidth="1"/>
    <col min="4371" max="4371" width="12" style="1" customWidth="1"/>
    <col min="4372" max="4416" width="9.140625" style="1"/>
    <col min="4417" max="4417" width="6" style="1" customWidth="1"/>
    <col min="4418" max="4418" width="9.140625" style="1"/>
    <col min="4419" max="4419" width="15.42578125" style="1" customWidth="1"/>
    <col min="4420" max="4420" width="14.85546875" style="1" customWidth="1"/>
    <col min="4421" max="4421" width="14.140625" style="1" customWidth="1"/>
    <col min="4422" max="4422" width="11.42578125" style="1" customWidth="1"/>
    <col min="4423" max="4423" width="11.28515625" style="1" customWidth="1"/>
    <col min="4424" max="4424" width="12.28515625" style="1" customWidth="1"/>
    <col min="4425" max="4425" width="11.28515625" style="1" customWidth="1"/>
    <col min="4426" max="4431" width="10.7109375" style="1" customWidth="1"/>
    <col min="4432" max="4432" width="12.85546875" style="1" customWidth="1"/>
    <col min="4433" max="4433" width="10.7109375" style="1" customWidth="1"/>
    <col min="4434" max="4434" width="11" style="1" customWidth="1"/>
    <col min="4435" max="4436" width="9.140625" style="1" customWidth="1"/>
    <col min="4437" max="4437" width="14.140625" style="1" customWidth="1"/>
    <col min="4438" max="4438" width="11.42578125" style="1" customWidth="1"/>
    <col min="4439" max="4439" width="11.28515625" style="1" customWidth="1"/>
    <col min="4440" max="4440" width="12.28515625" style="1" customWidth="1"/>
    <col min="4441" max="4441" width="11.28515625" style="1" customWidth="1"/>
    <col min="4442" max="4447" width="10.7109375" style="1" customWidth="1"/>
    <col min="4448" max="4448" width="12.85546875" style="1" customWidth="1"/>
    <col min="4449" max="4449" width="10.7109375" style="1" customWidth="1"/>
    <col min="4450" max="4450" width="11" style="1" customWidth="1"/>
    <col min="4451" max="4452" width="9.140625" style="1" customWidth="1"/>
    <col min="4453" max="4453" width="14.140625" style="1" customWidth="1"/>
    <col min="4454" max="4454" width="11.42578125" style="1" customWidth="1"/>
    <col min="4455" max="4455" width="11.28515625" style="1" customWidth="1"/>
    <col min="4456" max="4456" width="12.28515625" style="1" customWidth="1"/>
    <col min="4457" max="4457" width="11.28515625" style="1" customWidth="1"/>
    <col min="4458" max="4463" width="10.7109375" style="1" customWidth="1"/>
    <col min="4464" max="4464" width="12.85546875" style="1" customWidth="1"/>
    <col min="4465" max="4465" width="10.7109375" style="1" customWidth="1"/>
    <col min="4466" max="4466" width="11" style="1" customWidth="1"/>
    <col min="4467" max="4468" width="9.140625" style="1" customWidth="1"/>
    <col min="4469" max="4469" width="14.140625" style="1" customWidth="1"/>
    <col min="4470" max="4470" width="11.42578125" style="1" customWidth="1"/>
    <col min="4471" max="4471" width="11.28515625" style="1" customWidth="1"/>
    <col min="4472" max="4472" width="12.28515625" style="1" customWidth="1"/>
    <col min="4473" max="4473" width="11.28515625" style="1" customWidth="1"/>
    <col min="4474" max="4479" width="10.7109375" style="1" customWidth="1"/>
    <col min="4480" max="4480" width="12.85546875" style="1" customWidth="1"/>
    <col min="4481" max="4481" width="10.7109375" style="1" customWidth="1"/>
    <col min="4482" max="4482" width="11" style="1" customWidth="1"/>
    <col min="4483" max="4484" width="9.140625" style="1" customWidth="1"/>
    <col min="4485" max="4485" width="14.140625" style="1" customWidth="1"/>
    <col min="4486" max="4486" width="11.42578125" style="1" customWidth="1"/>
    <col min="4487" max="4487" width="11.28515625" style="1" customWidth="1"/>
    <col min="4488" max="4488" width="12.28515625" style="1" customWidth="1"/>
    <col min="4489" max="4489" width="11.28515625" style="1" customWidth="1"/>
    <col min="4490" max="4495" width="10.7109375" style="1" customWidth="1"/>
    <col min="4496" max="4496" width="12.85546875" style="1" customWidth="1"/>
    <col min="4497" max="4497" width="10.7109375" style="1" customWidth="1"/>
    <col min="4498" max="4498" width="11" style="1" customWidth="1"/>
    <col min="4499" max="4500" width="9.140625" style="1" customWidth="1"/>
    <col min="4501" max="4501" width="14.140625" style="1" customWidth="1"/>
    <col min="4502" max="4502" width="11.42578125" style="1" customWidth="1"/>
    <col min="4503" max="4503" width="11.28515625" style="1" customWidth="1"/>
    <col min="4504" max="4504" width="12.28515625" style="1" customWidth="1"/>
    <col min="4505" max="4505" width="11.28515625" style="1" customWidth="1"/>
    <col min="4506" max="4511" width="10.7109375" style="1" customWidth="1"/>
    <col min="4512" max="4512" width="12.85546875" style="1" customWidth="1"/>
    <col min="4513" max="4513" width="10.7109375" style="1" customWidth="1"/>
    <col min="4514" max="4514" width="11" style="1" customWidth="1"/>
    <col min="4515" max="4516" width="9.140625" style="1" customWidth="1"/>
    <col min="4517" max="4517" width="14.140625" style="1" customWidth="1"/>
    <col min="4518" max="4518" width="11.42578125" style="1" customWidth="1"/>
    <col min="4519" max="4519" width="11.28515625" style="1" customWidth="1"/>
    <col min="4520" max="4520" width="12.28515625" style="1" customWidth="1"/>
    <col min="4521" max="4521" width="11.28515625" style="1" customWidth="1"/>
    <col min="4522" max="4527" width="10.7109375" style="1" customWidth="1"/>
    <col min="4528" max="4528" width="12.85546875" style="1" customWidth="1"/>
    <col min="4529" max="4529" width="10.7109375" style="1" customWidth="1"/>
    <col min="4530" max="4530" width="11" style="1" customWidth="1"/>
    <col min="4531" max="4532" width="9.140625" style="1" customWidth="1"/>
    <col min="4533" max="4533" width="14.140625" style="1" customWidth="1"/>
    <col min="4534" max="4534" width="11.42578125" style="1" customWidth="1"/>
    <col min="4535" max="4535" width="11.28515625" style="1" customWidth="1"/>
    <col min="4536" max="4536" width="12.28515625" style="1" customWidth="1"/>
    <col min="4537" max="4537" width="11.28515625" style="1" customWidth="1"/>
    <col min="4538" max="4543" width="10.7109375" style="1" customWidth="1"/>
    <col min="4544" max="4544" width="12.85546875" style="1" customWidth="1"/>
    <col min="4545" max="4545" width="10.7109375" style="1" customWidth="1"/>
    <col min="4546" max="4546" width="11" style="1" customWidth="1"/>
    <col min="4547" max="4548" width="9.140625" style="1" customWidth="1"/>
    <col min="4549" max="4549" width="14.140625" style="1" customWidth="1"/>
    <col min="4550" max="4550" width="11.42578125" style="1" customWidth="1"/>
    <col min="4551" max="4551" width="11.28515625" style="1" customWidth="1"/>
    <col min="4552" max="4552" width="12.28515625" style="1" customWidth="1"/>
    <col min="4553" max="4553" width="11.28515625" style="1" customWidth="1"/>
    <col min="4554" max="4559" width="10.7109375" style="1" customWidth="1"/>
    <col min="4560" max="4560" width="12.85546875" style="1" customWidth="1"/>
    <col min="4561" max="4561" width="10.7109375" style="1" customWidth="1"/>
    <col min="4562" max="4562" width="11" style="1" customWidth="1"/>
    <col min="4563" max="4564" width="9.140625" style="1" customWidth="1"/>
    <col min="4565" max="4565" width="14.140625" style="1" customWidth="1"/>
    <col min="4566" max="4566" width="11.42578125" style="1" customWidth="1"/>
    <col min="4567" max="4567" width="11.28515625" style="1" customWidth="1"/>
    <col min="4568" max="4568" width="12.28515625" style="1" customWidth="1"/>
    <col min="4569" max="4569" width="11.28515625" style="1" customWidth="1"/>
    <col min="4570" max="4575" width="10.7109375" style="1" customWidth="1"/>
    <col min="4576" max="4576" width="12.85546875" style="1" customWidth="1"/>
    <col min="4577" max="4577" width="10.7109375" style="1" customWidth="1"/>
    <col min="4578" max="4578" width="11" style="1" customWidth="1"/>
    <col min="4579" max="4580" width="9.140625" style="1" customWidth="1"/>
    <col min="4581" max="4581" width="14.140625" style="1" customWidth="1"/>
    <col min="4582" max="4582" width="11.42578125" style="1" customWidth="1"/>
    <col min="4583" max="4583" width="11.28515625" style="1" customWidth="1"/>
    <col min="4584" max="4584" width="12.28515625" style="1" customWidth="1"/>
    <col min="4585" max="4585" width="11.28515625" style="1" customWidth="1"/>
    <col min="4586" max="4591" width="10.7109375" style="1" customWidth="1"/>
    <col min="4592" max="4592" width="12.85546875" style="1" customWidth="1"/>
    <col min="4593" max="4593" width="10.7109375" style="1" customWidth="1"/>
    <col min="4594" max="4594" width="11" style="1" customWidth="1"/>
    <col min="4595" max="4596" width="9.140625" style="1" customWidth="1"/>
    <col min="4597" max="4597" width="14.140625" style="1" customWidth="1"/>
    <col min="4598" max="4598" width="11.42578125" style="1" customWidth="1"/>
    <col min="4599" max="4599" width="11.28515625" style="1" customWidth="1"/>
    <col min="4600" max="4600" width="12.28515625" style="1" customWidth="1"/>
    <col min="4601" max="4601" width="11.28515625" style="1" customWidth="1"/>
    <col min="4602" max="4607" width="10.7109375" style="1" customWidth="1"/>
    <col min="4608" max="4608" width="12.85546875" style="1" customWidth="1"/>
    <col min="4609" max="4609" width="10.7109375" style="1" customWidth="1"/>
    <col min="4610" max="4610" width="11" style="1" customWidth="1"/>
    <col min="4611" max="4612" width="9.140625" style="1" customWidth="1"/>
    <col min="4613" max="4613" width="14.140625" style="1" customWidth="1"/>
    <col min="4614" max="4614" width="11.42578125" style="1" customWidth="1"/>
    <col min="4615" max="4615" width="11.28515625" style="1" customWidth="1"/>
    <col min="4616" max="4616" width="12.28515625" style="1" customWidth="1"/>
    <col min="4617" max="4617" width="11.28515625" style="1" customWidth="1"/>
    <col min="4618" max="4623" width="10.7109375" style="1" bestFit="1" customWidth="1"/>
    <col min="4624" max="4624" width="12.85546875" style="1" customWidth="1"/>
    <col min="4625" max="4625" width="10.7109375" style="1" customWidth="1"/>
    <col min="4626" max="4626" width="11" style="1" customWidth="1"/>
    <col min="4627" max="4627" width="12" style="1" customWidth="1"/>
    <col min="4628" max="4672" width="9.140625" style="1"/>
    <col min="4673" max="4673" width="6" style="1" customWidth="1"/>
    <col min="4674" max="4674" width="9.140625" style="1"/>
    <col min="4675" max="4675" width="15.42578125" style="1" customWidth="1"/>
    <col min="4676" max="4676" width="14.85546875" style="1" customWidth="1"/>
    <col min="4677" max="4677" width="14.140625" style="1" customWidth="1"/>
    <col min="4678" max="4678" width="11.42578125" style="1" customWidth="1"/>
    <col min="4679" max="4679" width="11.28515625" style="1" customWidth="1"/>
    <col min="4680" max="4680" width="12.28515625" style="1" customWidth="1"/>
    <col min="4681" max="4681" width="11.28515625" style="1" customWidth="1"/>
    <col min="4682" max="4687" width="10.7109375" style="1" customWidth="1"/>
    <col min="4688" max="4688" width="12.85546875" style="1" customWidth="1"/>
    <col min="4689" max="4689" width="10.7109375" style="1" customWidth="1"/>
    <col min="4690" max="4690" width="11" style="1" customWidth="1"/>
    <col min="4691" max="4692" width="9.140625" style="1" customWidth="1"/>
    <col min="4693" max="4693" width="14.140625" style="1" customWidth="1"/>
    <col min="4694" max="4694" width="11.42578125" style="1" customWidth="1"/>
    <col min="4695" max="4695" width="11.28515625" style="1" customWidth="1"/>
    <col min="4696" max="4696" width="12.28515625" style="1" customWidth="1"/>
    <col min="4697" max="4697" width="11.28515625" style="1" customWidth="1"/>
    <col min="4698" max="4703" width="10.7109375" style="1" customWidth="1"/>
    <col min="4704" max="4704" width="12.85546875" style="1" customWidth="1"/>
    <col min="4705" max="4705" width="10.7109375" style="1" customWidth="1"/>
    <col min="4706" max="4706" width="11" style="1" customWidth="1"/>
    <col min="4707" max="4708" width="9.140625" style="1" customWidth="1"/>
    <col min="4709" max="4709" width="14.140625" style="1" customWidth="1"/>
    <col min="4710" max="4710" width="11.42578125" style="1" customWidth="1"/>
    <col min="4711" max="4711" width="11.28515625" style="1" customWidth="1"/>
    <col min="4712" max="4712" width="12.28515625" style="1" customWidth="1"/>
    <col min="4713" max="4713" width="11.28515625" style="1" customWidth="1"/>
    <col min="4714" max="4719" width="10.7109375" style="1" customWidth="1"/>
    <col min="4720" max="4720" width="12.85546875" style="1" customWidth="1"/>
    <col min="4721" max="4721" width="10.7109375" style="1" customWidth="1"/>
    <col min="4722" max="4722" width="11" style="1" customWidth="1"/>
    <col min="4723" max="4724" width="9.140625" style="1" customWidth="1"/>
    <col min="4725" max="4725" width="14.140625" style="1" customWidth="1"/>
    <col min="4726" max="4726" width="11.42578125" style="1" customWidth="1"/>
    <col min="4727" max="4727" width="11.28515625" style="1" customWidth="1"/>
    <col min="4728" max="4728" width="12.28515625" style="1" customWidth="1"/>
    <col min="4729" max="4729" width="11.28515625" style="1" customWidth="1"/>
    <col min="4730" max="4735" width="10.7109375" style="1" customWidth="1"/>
    <col min="4736" max="4736" width="12.85546875" style="1" customWidth="1"/>
    <col min="4737" max="4737" width="10.7109375" style="1" customWidth="1"/>
    <col min="4738" max="4738" width="11" style="1" customWidth="1"/>
    <col min="4739" max="4740" width="9.140625" style="1" customWidth="1"/>
    <col min="4741" max="4741" width="14.140625" style="1" customWidth="1"/>
    <col min="4742" max="4742" width="11.42578125" style="1" customWidth="1"/>
    <col min="4743" max="4743" width="11.28515625" style="1" customWidth="1"/>
    <col min="4744" max="4744" width="12.28515625" style="1" customWidth="1"/>
    <col min="4745" max="4745" width="11.28515625" style="1" customWidth="1"/>
    <col min="4746" max="4751" width="10.7109375" style="1" customWidth="1"/>
    <col min="4752" max="4752" width="12.85546875" style="1" customWidth="1"/>
    <col min="4753" max="4753" width="10.7109375" style="1" customWidth="1"/>
    <col min="4754" max="4754" width="11" style="1" customWidth="1"/>
    <col min="4755" max="4756" width="9.140625" style="1" customWidth="1"/>
    <col min="4757" max="4757" width="14.140625" style="1" customWidth="1"/>
    <col min="4758" max="4758" width="11.42578125" style="1" customWidth="1"/>
    <col min="4759" max="4759" width="11.28515625" style="1" customWidth="1"/>
    <col min="4760" max="4760" width="12.28515625" style="1" customWidth="1"/>
    <col min="4761" max="4761" width="11.28515625" style="1" customWidth="1"/>
    <col min="4762" max="4767" width="10.7109375" style="1" customWidth="1"/>
    <col min="4768" max="4768" width="12.85546875" style="1" customWidth="1"/>
    <col min="4769" max="4769" width="10.7109375" style="1" customWidth="1"/>
    <col min="4770" max="4770" width="11" style="1" customWidth="1"/>
    <col min="4771" max="4772" width="9.140625" style="1" customWidth="1"/>
    <col min="4773" max="4773" width="14.140625" style="1" customWidth="1"/>
    <col min="4774" max="4774" width="11.42578125" style="1" customWidth="1"/>
    <col min="4775" max="4775" width="11.28515625" style="1" customWidth="1"/>
    <col min="4776" max="4776" width="12.28515625" style="1" customWidth="1"/>
    <col min="4777" max="4777" width="11.28515625" style="1" customWidth="1"/>
    <col min="4778" max="4783" width="10.7109375" style="1" customWidth="1"/>
    <col min="4784" max="4784" width="12.85546875" style="1" customWidth="1"/>
    <col min="4785" max="4785" width="10.7109375" style="1" customWidth="1"/>
    <col min="4786" max="4786" width="11" style="1" customWidth="1"/>
    <col min="4787" max="4788" width="9.140625" style="1" customWidth="1"/>
    <col min="4789" max="4789" width="14.140625" style="1" customWidth="1"/>
    <col min="4790" max="4790" width="11.42578125" style="1" customWidth="1"/>
    <col min="4791" max="4791" width="11.28515625" style="1" customWidth="1"/>
    <col min="4792" max="4792" width="12.28515625" style="1" customWidth="1"/>
    <col min="4793" max="4793" width="11.28515625" style="1" customWidth="1"/>
    <col min="4794" max="4799" width="10.7109375" style="1" customWidth="1"/>
    <col min="4800" max="4800" width="12.85546875" style="1" customWidth="1"/>
    <col min="4801" max="4801" width="10.7109375" style="1" customWidth="1"/>
    <col min="4802" max="4802" width="11" style="1" customWidth="1"/>
    <col min="4803" max="4804" width="9.140625" style="1" customWidth="1"/>
    <col min="4805" max="4805" width="14.140625" style="1" customWidth="1"/>
    <col min="4806" max="4806" width="11.42578125" style="1" customWidth="1"/>
    <col min="4807" max="4807" width="11.28515625" style="1" customWidth="1"/>
    <col min="4808" max="4808" width="12.28515625" style="1" customWidth="1"/>
    <col min="4809" max="4809" width="11.28515625" style="1" customWidth="1"/>
    <col min="4810" max="4815" width="10.7109375" style="1" customWidth="1"/>
    <col min="4816" max="4816" width="12.85546875" style="1" customWidth="1"/>
    <col min="4817" max="4817" width="10.7109375" style="1" customWidth="1"/>
    <col min="4818" max="4818" width="11" style="1" customWidth="1"/>
    <col min="4819" max="4820" width="9.140625" style="1" customWidth="1"/>
    <col min="4821" max="4821" width="14.140625" style="1" customWidth="1"/>
    <col min="4822" max="4822" width="11.42578125" style="1" customWidth="1"/>
    <col min="4823" max="4823" width="11.28515625" style="1" customWidth="1"/>
    <col min="4824" max="4824" width="12.28515625" style="1" customWidth="1"/>
    <col min="4825" max="4825" width="11.28515625" style="1" customWidth="1"/>
    <col min="4826" max="4831" width="10.7109375" style="1" customWidth="1"/>
    <col min="4832" max="4832" width="12.85546875" style="1" customWidth="1"/>
    <col min="4833" max="4833" width="10.7109375" style="1" customWidth="1"/>
    <col min="4834" max="4834" width="11" style="1" customWidth="1"/>
    <col min="4835" max="4836" width="9.140625" style="1" customWidth="1"/>
    <col min="4837" max="4837" width="14.140625" style="1" customWidth="1"/>
    <col min="4838" max="4838" width="11.42578125" style="1" customWidth="1"/>
    <col min="4839" max="4839" width="11.28515625" style="1" customWidth="1"/>
    <col min="4840" max="4840" width="12.28515625" style="1" customWidth="1"/>
    <col min="4841" max="4841" width="11.28515625" style="1" customWidth="1"/>
    <col min="4842" max="4847" width="10.7109375" style="1" customWidth="1"/>
    <col min="4848" max="4848" width="12.85546875" style="1" customWidth="1"/>
    <col min="4849" max="4849" width="10.7109375" style="1" customWidth="1"/>
    <col min="4850" max="4850" width="11" style="1" customWidth="1"/>
    <col min="4851" max="4852" width="9.140625" style="1" customWidth="1"/>
    <col min="4853" max="4853" width="14.140625" style="1" customWidth="1"/>
    <col min="4854" max="4854" width="11.42578125" style="1" customWidth="1"/>
    <col min="4855" max="4855" width="11.28515625" style="1" customWidth="1"/>
    <col min="4856" max="4856" width="12.28515625" style="1" customWidth="1"/>
    <col min="4857" max="4857" width="11.28515625" style="1" customWidth="1"/>
    <col min="4858" max="4863" width="10.7109375" style="1" customWidth="1"/>
    <col min="4864" max="4864" width="12.85546875" style="1" customWidth="1"/>
    <col min="4865" max="4865" width="10.7109375" style="1" customWidth="1"/>
    <col min="4866" max="4866" width="11" style="1" customWidth="1"/>
    <col min="4867" max="4868" width="9.140625" style="1" customWidth="1"/>
    <col min="4869" max="4869" width="14.140625" style="1" customWidth="1"/>
    <col min="4870" max="4870" width="11.42578125" style="1" customWidth="1"/>
    <col min="4871" max="4871" width="11.28515625" style="1" customWidth="1"/>
    <col min="4872" max="4872" width="12.28515625" style="1" customWidth="1"/>
    <col min="4873" max="4873" width="11.28515625" style="1" customWidth="1"/>
    <col min="4874" max="4879" width="10.7109375" style="1" bestFit="1" customWidth="1"/>
    <col min="4880" max="4880" width="12.85546875" style="1" customWidth="1"/>
    <col min="4881" max="4881" width="10.7109375" style="1" customWidth="1"/>
    <col min="4882" max="4882" width="11" style="1" customWidth="1"/>
    <col min="4883" max="4883" width="12" style="1" customWidth="1"/>
    <col min="4884" max="4928" width="9.140625" style="1"/>
    <col min="4929" max="4929" width="6" style="1" customWidth="1"/>
    <col min="4930" max="4930" width="9.140625" style="1"/>
    <col min="4931" max="4931" width="15.42578125" style="1" customWidth="1"/>
    <col min="4932" max="4932" width="14.85546875" style="1" customWidth="1"/>
    <col min="4933" max="4933" width="14.140625" style="1" customWidth="1"/>
    <col min="4934" max="4934" width="11.42578125" style="1" customWidth="1"/>
    <col min="4935" max="4935" width="11.28515625" style="1" customWidth="1"/>
    <col min="4936" max="4936" width="12.28515625" style="1" customWidth="1"/>
    <col min="4937" max="4937" width="11.28515625" style="1" customWidth="1"/>
    <col min="4938" max="4943" width="10.7109375" style="1" customWidth="1"/>
    <col min="4944" max="4944" width="12.85546875" style="1" customWidth="1"/>
    <col min="4945" max="4945" width="10.7109375" style="1" customWidth="1"/>
    <col min="4946" max="4946" width="11" style="1" customWidth="1"/>
    <col min="4947" max="4948" width="9.140625" style="1" customWidth="1"/>
    <col min="4949" max="4949" width="14.140625" style="1" customWidth="1"/>
    <col min="4950" max="4950" width="11.42578125" style="1" customWidth="1"/>
    <col min="4951" max="4951" width="11.28515625" style="1" customWidth="1"/>
    <col min="4952" max="4952" width="12.28515625" style="1" customWidth="1"/>
    <col min="4953" max="4953" width="11.28515625" style="1" customWidth="1"/>
    <col min="4954" max="4959" width="10.7109375" style="1" customWidth="1"/>
    <col min="4960" max="4960" width="12.85546875" style="1" customWidth="1"/>
    <col min="4961" max="4961" width="10.7109375" style="1" customWidth="1"/>
    <col min="4962" max="4962" width="11" style="1" customWidth="1"/>
    <col min="4963" max="4964" width="9.140625" style="1" customWidth="1"/>
    <col min="4965" max="4965" width="14.140625" style="1" customWidth="1"/>
    <col min="4966" max="4966" width="11.42578125" style="1" customWidth="1"/>
    <col min="4967" max="4967" width="11.28515625" style="1" customWidth="1"/>
    <col min="4968" max="4968" width="12.28515625" style="1" customWidth="1"/>
    <col min="4969" max="4969" width="11.28515625" style="1" customWidth="1"/>
    <col min="4970" max="4975" width="10.7109375" style="1" customWidth="1"/>
    <col min="4976" max="4976" width="12.85546875" style="1" customWidth="1"/>
    <col min="4977" max="4977" width="10.7109375" style="1" customWidth="1"/>
    <col min="4978" max="4978" width="11" style="1" customWidth="1"/>
    <col min="4979" max="4980" width="9.140625" style="1" customWidth="1"/>
    <col min="4981" max="4981" width="14.140625" style="1" customWidth="1"/>
    <col min="4982" max="4982" width="11.42578125" style="1" customWidth="1"/>
    <col min="4983" max="4983" width="11.28515625" style="1" customWidth="1"/>
    <col min="4984" max="4984" width="12.28515625" style="1" customWidth="1"/>
    <col min="4985" max="4985" width="11.28515625" style="1" customWidth="1"/>
    <col min="4986" max="4991" width="10.7109375" style="1" customWidth="1"/>
    <col min="4992" max="4992" width="12.85546875" style="1" customWidth="1"/>
    <col min="4993" max="4993" width="10.7109375" style="1" customWidth="1"/>
    <col min="4994" max="4994" width="11" style="1" customWidth="1"/>
    <col min="4995" max="4996" width="9.140625" style="1" customWidth="1"/>
    <col min="4997" max="4997" width="14.140625" style="1" customWidth="1"/>
    <col min="4998" max="4998" width="11.42578125" style="1" customWidth="1"/>
    <col min="4999" max="4999" width="11.28515625" style="1" customWidth="1"/>
    <col min="5000" max="5000" width="12.28515625" style="1" customWidth="1"/>
    <col min="5001" max="5001" width="11.28515625" style="1" customWidth="1"/>
    <col min="5002" max="5007" width="10.7109375" style="1" customWidth="1"/>
    <col min="5008" max="5008" width="12.85546875" style="1" customWidth="1"/>
    <col min="5009" max="5009" width="10.7109375" style="1" customWidth="1"/>
    <col min="5010" max="5010" width="11" style="1" customWidth="1"/>
    <col min="5011" max="5012" width="9.140625" style="1" customWidth="1"/>
    <col min="5013" max="5013" width="14.140625" style="1" customWidth="1"/>
    <col min="5014" max="5014" width="11.42578125" style="1" customWidth="1"/>
    <col min="5015" max="5015" width="11.28515625" style="1" customWidth="1"/>
    <col min="5016" max="5016" width="12.28515625" style="1" customWidth="1"/>
    <col min="5017" max="5017" width="11.28515625" style="1" customWidth="1"/>
    <col min="5018" max="5023" width="10.7109375" style="1" customWidth="1"/>
    <col min="5024" max="5024" width="12.85546875" style="1" customWidth="1"/>
    <col min="5025" max="5025" width="10.7109375" style="1" customWidth="1"/>
    <col min="5026" max="5026" width="11" style="1" customWidth="1"/>
    <col min="5027" max="5028" width="9.140625" style="1" customWidth="1"/>
    <col min="5029" max="5029" width="14.140625" style="1" customWidth="1"/>
    <col min="5030" max="5030" width="11.42578125" style="1" customWidth="1"/>
    <col min="5031" max="5031" width="11.28515625" style="1" customWidth="1"/>
    <col min="5032" max="5032" width="12.28515625" style="1" customWidth="1"/>
    <col min="5033" max="5033" width="11.28515625" style="1" customWidth="1"/>
    <col min="5034" max="5039" width="10.7109375" style="1" customWidth="1"/>
    <col min="5040" max="5040" width="12.85546875" style="1" customWidth="1"/>
    <col min="5041" max="5041" width="10.7109375" style="1" customWidth="1"/>
    <col min="5042" max="5042" width="11" style="1" customWidth="1"/>
    <col min="5043" max="5044" width="9.140625" style="1" customWidth="1"/>
    <col min="5045" max="5045" width="14.140625" style="1" customWidth="1"/>
    <col min="5046" max="5046" width="11.42578125" style="1" customWidth="1"/>
    <col min="5047" max="5047" width="11.28515625" style="1" customWidth="1"/>
    <col min="5048" max="5048" width="12.28515625" style="1" customWidth="1"/>
    <col min="5049" max="5049" width="11.28515625" style="1" customWidth="1"/>
    <col min="5050" max="5055" width="10.7109375" style="1" customWidth="1"/>
    <col min="5056" max="5056" width="12.85546875" style="1" customWidth="1"/>
    <col min="5057" max="5057" width="10.7109375" style="1" customWidth="1"/>
    <col min="5058" max="5058" width="11" style="1" customWidth="1"/>
    <col min="5059" max="5060" width="9.140625" style="1" customWidth="1"/>
    <col min="5061" max="5061" width="14.140625" style="1" customWidth="1"/>
    <col min="5062" max="5062" width="11.42578125" style="1" customWidth="1"/>
    <col min="5063" max="5063" width="11.28515625" style="1" customWidth="1"/>
    <col min="5064" max="5064" width="12.28515625" style="1" customWidth="1"/>
    <col min="5065" max="5065" width="11.28515625" style="1" customWidth="1"/>
    <col min="5066" max="5071" width="10.7109375" style="1" customWidth="1"/>
    <col min="5072" max="5072" width="12.85546875" style="1" customWidth="1"/>
    <col min="5073" max="5073" width="10.7109375" style="1" customWidth="1"/>
    <col min="5074" max="5074" width="11" style="1" customWidth="1"/>
    <col min="5075" max="5076" width="9.140625" style="1" customWidth="1"/>
    <col min="5077" max="5077" width="14.140625" style="1" customWidth="1"/>
    <col min="5078" max="5078" width="11.42578125" style="1" customWidth="1"/>
    <col min="5079" max="5079" width="11.28515625" style="1" customWidth="1"/>
    <col min="5080" max="5080" width="12.28515625" style="1" customWidth="1"/>
    <col min="5081" max="5081" width="11.28515625" style="1" customWidth="1"/>
    <col min="5082" max="5087" width="10.7109375" style="1" customWidth="1"/>
    <col min="5088" max="5088" width="12.85546875" style="1" customWidth="1"/>
    <col min="5089" max="5089" width="10.7109375" style="1" customWidth="1"/>
    <col min="5090" max="5090" width="11" style="1" customWidth="1"/>
    <col min="5091" max="5092" width="9.140625" style="1" customWidth="1"/>
    <col min="5093" max="5093" width="14.140625" style="1" customWidth="1"/>
    <col min="5094" max="5094" width="11.42578125" style="1" customWidth="1"/>
    <col min="5095" max="5095" width="11.28515625" style="1" customWidth="1"/>
    <col min="5096" max="5096" width="12.28515625" style="1" customWidth="1"/>
    <col min="5097" max="5097" width="11.28515625" style="1" customWidth="1"/>
    <col min="5098" max="5103" width="10.7109375" style="1" customWidth="1"/>
    <col min="5104" max="5104" width="12.85546875" style="1" customWidth="1"/>
    <col min="5105" max="5105" width="10.7109375" style="1" customWidth="1"/>
    <col min="5106" max="5106" width="11" style="1" customWidth="1"/>
    <col min="5107" max="5108" width="9.140625" style="1" customWidth="1"/>
    <col min="5109" max="5109" width="14.140625" style="1" customWidth="1"/>
    <col min="5110" max="5110" width="11.42578125" style="1" customWidth="1"/>
    <col min="5111" max="5111" width="11.28515625" style="1" customWidth="1"/>
    <col min="5112" max="5112" width="12.28515625" style="1" customWidth="1"/>
    <col min="5113" max="5113" width="11.28515625" style="1" customWidth="1"/>
    <col min="5114" max="5119" width="10.7109375" style="1" customWidth="1"/>
    <col min="5120" max="5120" width="12.85546875" style="1" customWidth="1"/>
    <col min="5121" max="5121" width="10.7109375" style="1" customWidth="1"/>
    <col min="5122" max="5122" width="11" style="1" customWidth="1"/>
    <col min="5123" max="5124" width="9.140625" style="1" customWidth="1"/>
    <col min="5125" max="5125" width="14.140625" style="1" customWidth="1"/>
    <col min="5126" max="5126" width="11.42578125" style="1" customWidth="1"/>
    <col min="5127" max="5127" width="11.28515625" style="1" customWidth="1"/>
    <col min="5128" max="5128" width="12.28515625" style="1" customWidth="1"/>
    <col min="5129" max="5129" width="11.28515625" style="1" customWidth="1"/>
    <col min="5130" max="5135" width="10.7109375" style="1" bestFit="1" customWidth="1"/>
    <col min="5136" max="5136" width="12.85546875" style="1" customWidth="1"/>
    <col min="5137" max="5137" width="10.7109375" style="1" customWidth="1"/>
    <col min="5138" max="5138" width="11" style="1" customWidth="1"/>
    <col min="5139" max="5139" width="12" style="1" customWidth="1"/>
    <col min="5140" max="5184" width="9.140625" style="1"/>
    <col min="5185" max="5185" width="6" style="1" customWidth="1"/>
    <col min="5186" max="5186" width="9.140625" style="1"/>
    <col min="5187" max="5187" width="15.42578125" style="1" customWidth="1"/>
    <col min="5188" max="5188" width="14.85546875" style="1" customWidth="1"/>
    <col min="5189" max="5189" width="14.140625" style="1" customWidth="1"/>
    <col min="5190" max="5190" width="11.42578125" style="1" customWidth="1"/>
    <col min="5191" max="5191" width="11.28515625" style="1" customWidth="1"/>
    <col min="5192" max="5192" width="12.28515625" style="1" customWidth="1"/>
    <col min="5193" max="5193" width="11.28515625" style="1" customWidth="1"/>
    <col min="5194" max="5199" width="10.7109375" style="1" customWidth="1"/>
    <col min="5200" max="5200" width="12.85546875" style="1" customWidth="1"/>
    <col min="5201" max="5201" width="10.7109375" style="1" customWidth="1"/>
    <col min="5202" max="5202" width="11" style="1" customWidth="1"/>
    <col min="5203" max="5204" width="9.140625" style="1" customWidth="1"/>
    <col min="5205" max="5205" width="14.140625" style="1" customWidth="1"/>
    <col min="5206" max="5206" width="11.42578125" style="1" customWidth="1"/>
    <col min="5207" max="5207" width="11.28515625" style="1" customWidth="1"/>
    <col min="5208" max="5208" width="12.28515625" style="1" customWidth="1"/>
    <col min="5209" max="5209" width="11.28515625" style="1" customWidth="1"/>
    <col min="5210" max="5215" width="10.7109375" style="1" customWidth="1"/>
    <col min="5216" max="5216" width="12.85546875" style="1" customWidth="1"/>
    <col min="5217" max="5217" width="10.7109375" style="1" customWidth="1"/>
    <col min="5218" max="5218" width="11" style="1" customWidth="1"/>
    <col min="5219" max="5220" width="9.140625" style="1" customWidth="1"/>
    <col min="5221" max="5221" width="14.140625" style="1" customWidth="1"/>
    <col min="5222" max="5222" width="11.42578125" style="1" customWidth="1"/>
    <col min="5223" max="5223" width="11.28515625" style="1" customWidth="1"/>
    <col min="5224" max="5224" width="12.28515625" style="1" customWidth="1"/>
    <col min="5225" max="5225" width="11.28515625" style="1" customWidth="1"/>
    <col min="5226" max="5231" width="10.7109375" style="1" customWidth="1"/>
    <col min="5232" max="5232" width="12.85546875" style="1" customWidth="1"/>
    <col min="5233" max="5233" width="10.7109375" style="1" customWidth="1"/>
    <col min="5234" max="5234" width="11" style="1" customWidth="1"/>
    <col min="5235" max="5236" width="9.140625" style="1" customWidth="1"/>
    <col min="5237" max="5237" width="14.140625" style="1" customWidth="1"/>
    <col min="5238" max="5238" width="11.42578125" style="1" customWidth="1"/>
    <col min="5239" max="5239" width="11.28515625" style="1" customWidth="1"/>
    <col min="5240" max="5240" width="12.28515625" style="1" customWidth="1"/>
    <col min="5241" max="5241" width="11.28515625" style="1" customWidth="1"/>
    <col min="5242" max="5247" width="10.7109375" style="1" customWidth="1"/>
    <col min="5248" max="5248" width="12.85546875" style="1" customWidth="1"/>
    <col min="5249" max="5249" width="10.7109375" style="1" customWidth="1"/>
    <col min="5250" max="5250" width="11" style="1" customWidth="1"/>
    <col min="5251" max="5252" width="9.140625" style="1" customWidth="1"/>
    <col min="5253" max="5253" width="14.140625" style="1" customWidth="1"/>
    <col min="5254" max="5254" width="11.42578125" style="1" customWidth="1"/>
    <col min="5255" max="5255" width="11.28515625" style="1" customWidth="1"/>
    <col min="5256" max="5256" width="12.28515625" style="1" customWidth="1"/>
    <col min="5257" max="5257" width="11.28515625" style="1" customWidth="1"/>
    <col min="5258" max="5263" width="10.7109375" style="1" customWidth="1"/>
    <col min="5264" max="5264" width="12.85546875" style="1" customWidth="1"/>
    <col min="5265" max="5265" width="10.7109375" style="1" customWidth="1"/>
    <col min="5266" max="5266" width="11" style="1" customWidth="1"/>
    <col min="5267" max="5268" width="9.140625" style="1" customWidth="1"/>
    <col min="5269" max="5269" width="14.140625" style="1" customWidth="1"/>
    <col min="5270" max="5270" width="11.42578125" style="1" customWidth="1"/>
    <col min="5271" max="5271" width="11.28515625" style="1" customWidth="1"/>
    <col min="5272" max="5272" width="12.28515625" style="1" customWidth="1"/>
    <col min="5273" max="5273" width="11.28515625" style="1" customWidth="1"/>
    <col min="5274" max="5279" width="10.7109375" style="1" customWidth="1"/>
    <col min="5280" max="5280" width="12.85546875" style="1" customWidth="1"/>
    <col min="5281" max="5281" width="10.7109375" style="1" customWidth="1"/>
    <col min="5282" max="5282" width="11" style="1" customWidth="1"/>
    <col min="5283" max="5284" width="9.140625" style="1" customWidth="1"/>
    <col min="5285" max="5285" width="14.140625" style="1" customWidth="1"/>
    <col min="5286" max="5286" width="11.42578125" style="1" customWidth="1"/>
    <col min="5287" max="5287" width="11.28515625" style="1" customWidth="1"/>
    <col min="5288" max="5288" width="12.28515625" style="1" customWidth="1"/>
    <col min="5289" max="5289" width="11.28515625" style="1" customWidth="1"/>
    <col min="5290" max="5295" width="10.7109375" style="1" customWidth="1"/>
    <col min="5296" max="5296" width="12.85546875" style="1" customWidth="1"/>
    <col min="5297" max="5297" width="10.7109375" style="1" customWidth="1"/>
    <col min="5298" max="5298" width="11" style="1" customWidth="1"/>
    <col min="5299" max="5300" width="9.140625" style="1" customWidth="1"/>
    <col min="5301" max="5301" width="14.140625" style="1" customWidth="1"/>
    <col min="5302" max="5302" width="11.42578125" style="1" customWidth="1"/>
    <col min="5303" max="5303" width="11.28515625" style="1" customWidth="1"/>
    <col min="5304" max="5304" width="12.28515625" style="1" customWidth="1"/>
    <col min="5305" max="5305" width="11.28515625" style="1" customWidth="1"/>
    <col min="5306" max="5311" width="10.7109375" style="1" customWidth="1"/>
    <col min="5312" max="5312" width="12.85546875" style="1" customWidth="1"/>
    <col min="5313" max="5313" width="10.7109375" style="1" customWidth="1"/>
    <col min="5314" max="5314" width="11" style="1" customWidth="1"/>
    <col min="5315" max="5316" width="9.140625" style="1" customWidth="1"/>
    <col min="5317" max="5317" width="14.140625" style="1" customWidth="1"/>
    <col min="5318" max="5318" width="11.42578125" style="1" customWidth="1"/>
    <col min="5319" max="5319" width="11.28515625" style="1" customWidth="1"/>
    <col min="5320" max="5320" width="12.28515625" style="1" customWidth="1"/>
    <col min="5321" max="5321" width="11.28515625" style="1" customWidth="1"/>
    <col min="5322" max="5327" width="10.7109375" style="1" customWidth="1"/>
    <col min="5328" max="5328" width="12.85546875" style="1" customWidth="1"/>
    <col min="5329" max="5329" width="10.7109375" style="1" customWidth="1"/>
    <col min="5330" max="5330" width="11" style="1" customWidth="1"/>
    <col min="5331" max="5332" width="9.140625" style="1" customWidth="1"/>
    <col min="5333" max="5333" width="14.140625" style="1" customWidth="1"/>
    <col min="5334" max="5334" width="11.42578125" style="1" customWidth="1"/>
    <col min="5335" max="5335" width="11.28515625" style="1" customWidth="1"/>
    <col min="5336" max="5336" width="12.28515625" style="1" customWidth="1"/>
    <col min="5337" max="5337" width="11.28515625" style="1" customWidth="1"/>
    <col min="5338" max="5343" width="10.7109375" style="1" customWidth="1"/>
    <col min="5344" max="5344" width="12.85546875" style="1" customWidth="1"/>
    <col min="5345" max="5345" width="10.7109375" style="1" customWidth="1"/>
    <col min="5346" max="5346" width="11" style="1" customWidth="1"/>
    <col min="5347" max="5348" width="9.140625" style="1" customWidth="1"/>
    <col min="5349" max="5349" width="14.140625" style="1" customWidth="1"/>
    <col min="5350" max="5350" width="11.42578125" style="1" customWidth="1"/>
    <col min="5351" max="5351" width="11.28515625" style="1" customWidth="1"/>
    <col min="5352" max="5352" width="12.28515625" style="1" customWidth="1"/>
    <col min="5353" max="5353" width="11.28515625" style="1" customWidth="1"/>
    <col min="5354" max="5359" width="10.7109375" style="1" customWidth="1"/>
    <col min="5360" max="5360" width="12.85546875" style="1" customWidth="1"/>
    <col min="5361" max="5361" width="10.7109375" style="1" customWidth="1"/>
    <col min="5362" max="5362" width="11" style="1" customWidth="1"/>
    <col min="5363" max="5364" width="9.140625" style="1" customWidth="1"/>
    <col min="5365" max="5365" width="14.140625" style="1" customWidth="1"/>
    <col min="5366" max="5366" width="11.42578125" style="1" customWidth="1"/>
    <col min="5367" max="5367" width="11.28515625" style="1" customWidth="1"/>
    <col min="5368" max="5368" width="12.28515625" style="1" customWidth="1"/>
    <col min="5369" max="5369" width="11.28515625" style="1" customWidth="1"/>
    <col min="5370" max="5375" width="10.7109375" style="1" customWidth="1"/>
    <col min="5376" max="5376" width="12.85546875" style="1" customWidth="1"/>
    <col min="5377" max="5377" width="10.7109375" style="1" customWidth="1"/>
    <col min="5378" max="5378" width="11" style="1" customWidth="1"/>
    <col min="5379" max="5380" width="9.140625" style="1" customWidth="1"/>
    <col min="5381" max="5381" width="14.140625" style="1" customWidth="1"/>
    <col min="5382" max="5382" width="11.42578125" style="1" customWidth="1"/>
    <col min="5383" max="5383" width="11.28515625" style="1" customWidth="1"/>
    <col min="5384" max="5384" width="12.28515625" style="1" customWidth="1"/>
    <col min="5385" max="5385" width="11.28515625" style="1" customWidth="1"/>
    <col min="5386" max="5391" width="10.7109375" style="1" bestFit="1" customWidth="1"/>
    <col min="5392" max="5392" width="12.85546875" style="1" customWidth="1"/>
    <col min="5393" max="5393" width="10.7109375" style="1" customWidth="1"/>
    <col min="5394" max="5394" width="11" style="1" customWidth="1"/>
    <col min="5395" max="5395" width="12" style="1" customWidth="1"/>
    <col min="5396" max="5440" width="9.140625" style="1"/>
    <col min="5441" max="5441" width="6" style="1" customWidth="1"/>
    <col min="5442" max="5442" width="9.140625" style="1"/>
    <col min="5443" max="5443" width="15.42578125" style="1" customWidth="1"/>
    <col min="5444" max="5444" width="14.85546875" style="1" customWidth="1"/>
    <col min="5445" max="5445" width="14.140625" style="1" customWidth="1"/>
    <col min="5446" max="5446" width="11.42578125" style="1" customWidth="1"/>
    <col min="5447" max="5447" width="11.28515625" style="1" customWidth="1"/>
    <col min="5448" max="5448" width="12.28515625" style="1" customWidth="1"/>
    <col min="5449" max="5449" width="11.28515625" style="1" customWidth="1"/>
    <col min="5450" max="5455" width="10.7109375" style="1" customWidth="1"/>
    <col min="5456" max="5456" width="12.85546875" style="1" customWidth="1"/>
    <col min="5457" max="5457" width="10.7109375" style="1" customWidth="1"/>
    <col min="5458" max="5458" width="11" style="1" customWidth="1"/>
    <col min="5459" max="5460" width="9.140625" style="1" customWidth="1"/>
    <col min="5461" max="5461" width="14.140625" style="1" customWidth="1"/>
    <col min="5462" max="5462" width="11.42578125" style="1" customWidth="1"/>
    <col min="5463" max="5463" width="11.28515625" style="1" customWidth="1"/>
    <col min="5464" max="5464" width="12.28515625" style="1" customWidth="1"/>
    <col min="5465" max="5465" width="11.28515625" style="1" customWidth="1"/>
    <col min="5466" max="5471" width="10.7109375" style="1" customWidth="1"/>
    <col min="5472" max="5472" width="12.85546875" style="1" customWidth="1"/>
    <col min="5473" max="5473" width="10.7109375" style="1" customWidth="1"/>
    <col min="5474" max="5474" width="11" style="1" customWidth="1"/>
    <col min="5475" max="5476" width="9.140625" style="1" customWidth="1"/>
    <col min="5477" max="5477" width="14.140625" style="1" customWidth="1"/>
    <col min="5478" max="5478" width="11.42578125" style="1" customWidth="1"/>
    <col min="5479" max="5479" width="11.28515625" style="1" customWidth="1"/>
    <col min="5480" max="5480" width="12.28515625" style="1" customWidth="1"/>
    <col min="5481" max="5481" width="11.28515625" style="1" customWidth="1"/>
    <col min="5482" max="5487" width="10.7109375" style="1" customWidth="1"/>
    <col min="5488" max="5488" width="12.85546875" style="1" customWidth="1"/>
    <col min="5489" max="5489" width="10.7109375" style="1" customWidth="1"/>
    <col min="5490" max="5490" width="11" style="1" customWidth="1"/>
    <col min="5491" max="5492" width="9.140625" style="1" customWidth="1"/>
    <col min="5493" max="5493" width="14.140625" style="1" customWidth="1"/>
    <col min="5494" max="5494" width="11.42578125" style="1" customWidth="1"/>
    <col min="5495" max="5495" width="11.28515625" style="1" customWidth="1"/>
    <col min="5496" max="5496" width="12.28515625" style="1" customWidth="1"/>
    <col min="5497" max="5497" width="11.28515625" style="1" customWidth="1"/>
    <col min="5498" max="5503" width="10.7109375" style="1" customWidth="1"/>
    <col min="5504" max="5504" width="12.85546875" style="1" customWidth="1"/>
    <col min="5505" max="5505" width="10.7109375" style="1" customWidth="1"/>
    <col min="5506" max="5506" width="11" style="1" customWidth="1"/>
    <col min="5507" max="5508" width="9.140625" style="1" customWidth="1"/>
    <col min="5509" max="5509" width="14.140625" style="1" customWidth="1"/>
    <col min="5510" max="5510" width="11.42578125" style="1" customWidth="1"/>
    <col min="5511" max="5511" width="11.28515625" style="1" customWidth="1"/>
    <col min="5512" max="5512" width="12.28515625" style="1" customWidth="1"/>
    <col min="5513" max="5513" width="11.28515625" style="1" customWidth="1"/>
    <col min="5514" max="5519" width="10.7109375" style="1" customWidth="1"/>
    <col min="5520" max="5520" width="12.85546875" style="1" customWidth="1"/>
    <col min="5521" max="5521" width="10.7109375" style="1" customWidth="1"/>
    <col min="5522" max="5522" width="11" style="1" customWidth="1"/>
    <col min="5523" max="5524" width="9.140625" style="1" customWidth="1"/>
    <col min="5525" max="5525" width="14.140625" style="1" customWidth="1"/>
    <col min="5526" max="5526" width="11.42578125" style="1" customWidth="1"/>
    <col min="5527" max="5527" width="11.28515625" style="1" customWidth="1"/>
    <col min="5528" max="5528" width="12.28515625" style="1" customWidth="1"/>
    <col min="5529" max="5529" width="11.28515625" style="1" customWidth="1"/>
    <col min="5530" max="5535" width="10.7109375" style="1" customWidth="1"/>
    <col min="5536" max="5536" width="12.85546875" style="1" customWidth="1"/>
    <col min="5537" max="5537" width="10.7109375" style="1" customWidth="1"/>
    <col min="5538" max="5538" width="11" style="1" customWidth="1"/>
    <col min="5539" max="5540" width="9.140625" style="1" customWidth="1"/>
    <col min="5541" max="5541" width="14.140625" style="1" customWidth="1"/>
    <col min="5542" max="5542" width="11.42578125" style="1" customWidth="1"/>
    <col min="5543" max="5543" width="11.28515625" style="1" customWidth="1"/>
    <col min="5544" max="5544" width="12.28515625" style="1" customWidth="1"/>
    <col min="5545" max="5545" width="11.28515625" style="1" customWidth="1"/>
    <col min="5546" max="5551" width="10.7109375" style="1" customWidth="1"/>
    <col min="5552" max="5552" width="12.85546875" style="1" customWidth="1"/>
    <col min="5553" max="5553" width="10.7109375" style="1" customWidth="1"/>
    <col min="5554" max="5554" width="11" style="1" customWidth="1"/>
    <col min="5555" max="5556" width="9.140625" style="1" customWidth="1"/>
    <col min="5557" max="5557" width="14.140625" style="1" customWidth="1"/>
    <col min="5558" max="5558" width="11.42578125" style="1" customWidth="1"/>
    <col min="5559" max="5559" width="11.28515625" style="1" customWidth="1"/>
    <col min="5560" max="5560" width="12.28515625" style="1" customWidth="1"/>
    <col min="5561" max="5561" width="11.28515625" style="1" customWidth="1"/>
    <col min="5562" max="5567" width="10.7109375" style="1" customWidth="1"/>
    <col min="5568" max="5568" width="12.85546875" style="1" customWidth="1"/>
    <col min="5569" max="5569" width="10.7109375" style="1" customWidth="1"/>
    <col min="5570" max="5570" width="11" style="1" customWidth="1"/>
    <col min="5571" max="5572" width="9.140625" style="1" customWidth="1"/>
    <col min="5573" max="5573" width="14.140625" style="1" customWidth="1"/>
    <col min="5574" max="5574" width="11.42578125" style="1" customWidth="1"/>
    <col min="5575" max="5575" width="11.28515625" style="1" customWidth="1"/>
    <col min="5576" max="5576" width="12.28515625" style="1" customWidth="1"/>
    <col min="5577" max="5577" width="11.28515625" style="1" customWidth="1"/>
    <col min="5578" max="5583" width="10.7109375" style="1" customWidth="1"/>
    <col min="5584" max="5584" width="12.85546875" style="1" customWidth="1"/>
    <col min="5585" max="5585" width="10.7109375" style="1" customWidth="1"/>
    <col min="5586" max="5586" width="11" style="1" customWidth="1"/>
    <col min="5587" max="5588" width="9.140625" style="1" customWidth="1"/>
    <col min="5589" max="5589" width="14.140625" style="1" customWidth="1"/>
    <col min="5590" max="5590" width="11.42578125" style="1" customWidth="1"/>
    <col min="5591" max="5591" width="11.28515625" style="1" customWidth="1"/>
    <col min="5592" max="5592" width="12.28515625" style="1" customWidth="1"/>
    <col min="5593" max="5593" width="11.28515625" style="1" customWidth="1"/>
    <col min="5594" max="5599" width="10.7109375" style="1" customWidth="1"/>
    <col min="5600" max="5600" width="12.85546875" style="1" customWidth="1"/>
    <col min="5601" max="5601" width="10.7109375" style="1" customWidth="1"/>
    <col min="5602" max="5602" width="11" style="1" customWidth="1"/>
    <col min="5603" max="5604" width="9.140625" style="1" customWidth="1"/>
    <col min="5605" max="5605" width="14.140625" style="1" customWidth="1"/>
    <col min="5606" max="5606" width="11.42578125" style="1" customWidth="1"/>
    <col min="5607" max="5607" width="11.28515625" style="1" customWidth="1"/>
    <col min="5608" max="5608" width="12.28515625" style="1" customWidth="1"/>
    <col min="5609" max="5609" width="11.28515625" style="1" customWidth="1"/>
    <col min="5610" max="5615" width="10.7109375" style="1" customWidth="1"/>
    <col min="5616" max="5616" width="12.85546875" style="1" customWidth="1"/>
    <col min="5617" max="5617" width="10.7109375" style="1" customWidth="1"/>
    <col min="5618" max="5618" width="11" style="1" customWidth="1"/>
    <col min="5619" max="5620" width="9.140625" style="1" customWidth="1"/>
    <col min="5621" max="5621" width="14.140625" style="1" customWidth="1"/>
    <col min="5622" max="5622" width="11.42578125" style="1" customWidth="1"/>
    <col min="5623" max="5623" width="11.28515625" style="1" customWidth="1"/>
    <col min="5624" max="5624" width="12.28515625" style="1" customWidth="1"/>
    <col min="5625" max="5625" width="11.28515625" style="1" customWidth="1"/>
    <col min="5626" max="5631" width="10.7109375" style="1" customWidth="1"/>
    <col min="5632" max="5632" width="12.85546875" style="1" customWidth="1"/>
    <col min="5633" max="5633" width="10.7109375" style="1" customWidth="1"/>
    <col min="5634" max="5634" width="11" style="1" customWidth="1"/>
    <col min="5635" max="5636" width="9.140625" style="1" customWidth="1"/>
    <col min="5637" max="5637" width="14.140625" style="1" customWidth="1"/>
    <col min="5638" max="5638" width="11.42578125" style="1" customWidth="1"/>
    <col min="5639" max="5639" width="11.28515625" style="1" customWidth="1"/>
    <col min="5640" max="5640" width="12.28515625" style="1" customWidth="1"/>
    <col min="5641" max="5641" width="11.28515625" style="1" customWidth="1"/>
    <col min="5642" max="5647" width="10.7109375" style="1" bestFit="1" customWidth="1"/>
    <col min="5648" max="5648" width="12.85546875" style="1" customWidth="1"/>
    <col min="5649" max="5649" width="10.7109375" style="1" customWidth="1"/>
    <col min="5650" max="5650" width="11" style="1" customWidth="1"/>
    <col min="5651" max="5651" width="12" style="1" customWidth="1"/>
    <col min="5652" max="5696" width="9.140625" style="1"/>
    <col min="5697" max="5697" width="6" style="1" customWidth="1"/>
    <col min="5698" max="5698" width="9.140625" style="1"/>
    <col min="5699" max="5699" width="15.42578125" style="1" customWidth="1"/>
    <col min="5700" max="5700" width="14.85546875" style="1" customWidth="1"/>
    <col min="5701" max="5701" width="14.140625" style="1" customWidth="1"/>
    <col min="5702" max="5702" width="11.42578125" style="1" customWidth="1"/>
    <col min="5703" max="5703" width="11.28515625" style="1" customWidth="1"/>
    <col min="5704" max="5704" width="12.28515625" style="1" customWidth="1"/>
    <col min="5705" max="5705" width="11.28515625" style="1" customWidth="1"/>
    <col min="5706" max="5711" width="10.7109375" style="1" customWidth="1"/>
    <col min="5712" max="5712" width="12.85546875" style="1" customWidth="1"/>
    <col min="5713" max="5713" width="10.7109375" style="1" customWidth="1"/>
    <col min="5714" max="5714" width="11" style="1" customWidth="1"/>
    <col min="5715" max="5716" width="9.140625" style="1" customWidth="1"/>
    <col min="5717" max="5717" width="14.140625" style="1" customWidth="1"/>
    <col min="5718" max="5718" width="11.42578125" style="1" customWidth="1"/>
    <col min="5719" max="5719" width="11.28515625" style="1" customWidth="1"/>
    <col min="5720" max="5720" width="12.28515625" style="1" customWidth="1"/>
    <col min="5721" max="5721" width="11.28515625" style="1" customWidth="1"/>
    <col min="5722" max="5727" width="10.7109375" style="1" customWidth="1"/>
    <col min="5728" max="5728" width="12.85546875" style="1" customWidth="1"/>
    <col min="5729" max="5729" width="10.7109375" style="1" customWidth="1"/>
    <col min="5730" max="5730" width="11" style="1" customWidth="1"/>
    <col min="5731" max="5732" width="9.140625" style="1" customWidth="1"/>
    <col min="5733" max="5733" width="14.140625" style="1" customWidth="1"/>
    <col min="5734" max="5734" width="11.42578125" style="1" customWidth="1"/>
    <col min="5735" max="5735" width="11.28515625" style="1" customWidth="1"/>
    <col min="5736" max="5736" width="12.28515625" style="1" customWidth="1"/>
    <col min="5737" max="5737" width="11.28515625" style="1" customWidth="1"/>
    <col min="5738" max="5743" width="10.7109375" style="1" customWidth="1"/>
    <col min="5744" max="5744" width="12.85546875" style="1" customWidth="1"/>
    <col min="5745" max="5745" width="10.7109375" style="1" customWidth="1"/>
    <col min="5746" max="5746" width="11" style="1" customWidth="1"/>
    <col min="5747" max="5748" width="9.140625" style="1" customWidth="1"/>
    <col min="5749" max="5749" width="14.140625" style="1" customWidth="1"/>
    <col min="5750" max="5750" width="11.42578125" style="1" customWidth="1"/>
    <col min="5751" max="5751" width="11.28515625" style="1" customWidth="1"/>
    <col min="5752" max="5752" width="12.28515625" style="1" customWidth="1"/>
    <col min="5753" max="5753" width="11.28515625" style="1" customWidth="1"/>
    <col min="5754" max="5759" width="10.7109375" style="1" customWidth="1"/>
    <col min="5760" max="5760" width="12.85546875" style="1" customWidth="1"/>
    <col min="5761" max="5761" width="10.7109375" style="1" customWidth="1"/>
    <col min="5762" max="5762" width="11" style="1" customWidth="1"/>
    <col min="5763" max="5764" width="9.140625" style="1" customWidth="1"/>
    <col min="5765" max="5765" width="14.140625" style="1" customWidth="1"/>
    <col min="5766" max="5766" width="11.42578125" style="1" customWidth="1"/>
    <col min="5767" max="5767" width="11.28515625" style="1" customWidth="1"/>
    <col min="5768" max="5768" width="12.28515625" style="1" customWidth="1"/>
    <col min="5769" max="5769" width="11.28515625" style="1" customWidth="1"/>
    <col min="5770" max="5775" width="10.7109375" style="1" customWidth="1"/>
    <col min="5776" max="5776" width="12.85546875" style="1" customWidth="1"/>
    <col min="5777" max="5777" width="10.7109375" style="1" customWidth="1"/>
    <col min="5778" max="5778" width="11" style="1" customWidth="1"/>
    <col min="5779" max="5780" width="9.140625" style="1" customWidth="1"/>
    <col min="5781" max="5781" width="14.140625" style="1" customWidth="1"/>
    <col min="5782" max="5782" width="11.42578125" style="1" customWidth="1"/>
    <col min="5783" max="5783" width="11.28515625" style="1" customWidth="1"/>
    <col min="5784" max="5784" width="12.28515625" style="1" customWidth="1"/>
    <col min="5785" max="5785" width="11.28515625" style="1" customWidth="1"/>
    <col min="5786" max="5791" width="10.7109375" style="1" customWidth="1"/>
    <col min="5792" max="5792" width="12.85546875" style="1" customWidth="1"/>
    <col min="5793" max="5793" width="10.7109375" style="1" customWidth="1"/>
    <col min="5794" max="5794" width="11" style="1" customWidth="1"/>
    <col min="5795" max="5796" width="9.140625" style="1" customWidth="1"/>
    <col min="5797" max="5797" width="14.140625" style="1" customWidth="1"/>
    <col min="5798" max="5798" width="11.42578125" style="1" customWidth="1"/>
    <col min="5799" max="5799" width="11.28515625" style="1" customWidth="1"/>
    <col min="5800" max="5800" width="12.28515625" style="1" customWidth="1"/>
    <col min="5801" max="5801" width="11.28515625" style="1" customWidth="1"/>
    <col min="5802" max="5807" width="10.7109375" style="1" customWidth="1"/>
    <col min="5808" max="5808" width="12.85546875" style="1" customWidth="1"/>
    <col min="5809" max="5809" width="10.7109375" style="1" customWidth="1"/>
    <col min="5810" max="5810" width="11" style="1" customWidth="1"/>
    <col min="5811" max="5812" width="9.140625" style="1" customWidth="1"/>
    <col min="5813" max="5813" width="14.140625" style="1" customWidth="1"/>
    <col min="5814" max="5814" width="11.42578125" style="1" customWidth="1"/>
    <col min="5815" max="5815" width="11.28515625" style="1" customWidth="1"/>
    <col min="5816" max="5816" width="12.28515625" style="1" customWidth="1"/>
    <col min="5817" max="5817" width="11.28515625" style="1" customWidth="1"/>
    <col min="5818" max="5823" width="10.7109375" style="1" customWidth="1"/>
    <col min="5824" max="5824" width="12.85546875" style="1" customWidth="1"/>
    <col min="5825" max="5825" width="10.7109375" style="1" customWidth="1"/>
    <col min="5826" max="5826" width="11" style="1" customWidth="1"/>
    <col min="5827" max="5828" width="9.140625" style="1" customWidth="1"/>
    <col min="5829" max="5829" width="14.140625" style="1" customWidth="1"/>
    <col min="5830" max="5830" width="11.42578125" style="1" customWidth="1"/>
    <col min="5831" max="5831" width="11.28515625" style="1" customWidth="1"/>
    <col min="5832" max="5832" width="12.28515625" style="1" customWidth="1"/>
    <col min="5833" max="5833" width="11.28515625" style="1" customWidth="1"/>
    <col min="5834" max="5839" width="10.7109375" style="1" customWidth="1"/>
    <col min="5840" max="5840" width="12.85546875" style="1" customWidth="1"/>
    <col min="5841" max="5841" width="10.7109375" style="1" customWidth="1"/>
    <col min="5842" max="5842" width="11" style="1" customWidth="1"/>
    <col min="5843" max="5844" width="9.140625" style="1" customWidth="1"/>
    <col min="5845" max="5845" width="14.140625" style="1" customWidth="1"/>
    <col min="5846" max="5846" width="11.42578125" style="1" customWidth="1"/>
    <col min="5847" max="5847" width="11.28515625" style="1" customWidth="1"/>
    <col min="5848" max="5848" width="12.28515625" style="1" customWidth="1"/>
    <col min="5849" max="5849" width="11.28515625" style="1" customWidth="1"/>
    <col min="5850" max="5855" width="10.7109375" style="1" customWidth="1"/>
    <col min="5856" max="5856" width="12.85546875" style="1" customWidth="1"/>
    <col min="5857" max="5857" width="10.7109375" style="1" customWidth="1"/>
    <col min="5858" max="5858" width="11" style="1" customWidth="1"/>
    <col min="5859" max="5860" width="9.140625" style="1" customWidth="1"/>
    <col min="5861" max="5861" width="14.140625" style="1" customWidth="1"/>
    <col min="5862" max="5862" width="11.42578125" style="1" customWidth="1"/>
    <col min="5863" max="5863" width="11.28515625" style="1" customWidth="1"/>
    <col min="5864" max="5864" width="12.28515625" style="1" customWidth="1"/>
    <col min="5865" max="5865" width="11.28515625" style="1" customWidth="1"/>
    <col min="5866" max="5871" width="10.7109375" style="1" customWidth="1"/>
    <col min="5872" max="5872" width="12.85546875" style="1" customWidth="1"/>
    <col min="5873" max="5873" width="10.7109375" style="1" customWidth="1"/>
    <col min="5874" max="5874" width="11" style="1" customWidth="1"/>
    <col min="5875" max="5876" width="9.140625" style="1" customWidth="1"/>
    <col min="5877" max="5877" width="14.140625" style="1" customWidth="1"/>
    <col min="5878" max="5878" width="11.42578125" style="1" customWidth="1"/>
    <col min="5879" max="5879" width="11.28515625" style="1" customWidth="1"/>
    <col min="5880" max="5880" width="12.28515625" style="1" customWidth="1"/>
    <col min="5881" max="5881" width="11.28515625" style="1" customWidth="1"/>
    <col min="5882" max="5887" width="10.7109375" style="1" customWidth="1"/>
    <col min="5888" max="5888" width="12.85546875" style="1" customWidth="1"/>
    <col min="5889" max="5889" width="10.7109375" style="1" customWidth="1"/>
    <col min="5890" max="5890" width="11" style="1" customWidth="1"/>
    <col min="5891" max="5892" width="9.140625" style="1" customWidth="1"/>
    <col min="5893" max="5893" width="14.140625" style="1" customWidth="1"/>
    <col min="5894" max="5894" width="11.42578125" style="1" customWidth="1"/>
    <col min="5895" max="5895" width="11.28515625" style="1" customWidth="1"/>
    <col min="5896" max="5896" width="12.28515625" style="1" customWidth="1"/>
    <col min="5897" max="5897" width="11.28515625" style="1" customWidth="1"/>
    <col min="5898" max="5903" width="10.7109375" style="1" bestFit="1" customWidth="1"/>
    <col min="5904" max="5904" width="12.85546875" style="1" customWidth="1"/>
    <col min="5905" max="5905" width="10.7109375" style="1" customWidth="1"/>
    <col min="5906" max="5906" width="11" style="1" customWidth="1"/>
    <col min="5907" max="5907" width="12" style="1" customWidth="1"/>
    <col min="5908" max="5952" width="9.140625" style="1"/>
    <col min="5953" max="5953" width="6" style="1" customWidth="1"/>
    <col min="5954" max="5954" width="9.140625" style="1"/>
    <col min="5955" max="5955" width="15.42578125" style="1" customWidth="1"/>
    <col min="5956" max="5956" width="14.85546875" style="1" customWidth="1"/>
    <col min="5957" max="5957" width="14.140625" style="1" customWidth="1"/>
    <col min="5958" max="5958" width="11.42578125" style="1" customWidth="1"/>
    <col min="5959" max="5959" width="11.28515625" style="1" customWidth="1"/>
    <col min="5960" max="5960" width="12.28515625" style="1" customWidth="1"/>
    <col min="5961" max="5961" width="11.28515625" style="1" customWidth="1"/>
    <col min="5962" max="5967" width="10.7109375" style="1" customWidth="1"/>
    <col min="5968" max="5968" width="12.85546875" style="1" customWidth="1"/>
    <col min="5969" max="5969" width="10.7109375" style="1" customWidth="1"/>
    <col min="5970" max="5970" width="11" style="1" customWidth="1"/>
    <col min="5971" max="5972" width="9.140625" style="1" customWidth="1"/>
    <col min="5973" max="5973" width="14.140625" style="1" customWidth="1"/>
    <col min="5974" max="5974" width="11.42578125" style="1" customWidth="1"/>
    <col min="5975" max="5975" width="11.28515625" style="1" customWidth="1"/>
    <col min="5976" max="5976" width="12.28515625" style="1" customWidth="1"/>
    <col min="5977" max="5977" width="11.28515625" style="1" customWidth="1"/>
    <col min="5978" max="5983" width="10.7109375" style="1" customWidth="1"/>
    <col min="5984" max="5984" width="12.85546875" style="1" customWidth="1"/>
    <col min="5985" max="5985" width="10.7109375" style="1" customWidth="1"/>
    <col min="5986" max="5986" width="11" style="1" customWidth="1"/>
    <col min="5987" max="5988" width="9.140625" style="1" customWidth="1"/>
    <col min="5989" max="5989" width="14.140625" style="1" customWidth="1"/>
    <col min="5990" max="5990" width="11.42578125" style="1" customWidth="1"/>
    <col min="5991" max="5991" width="11.28515625" style="1" customWidth="1"/>
    <col min="5992" max="5992" width="12.28515625" style="1" customWidth="1"/>
    <col min="5993" max="5993" width="11.28515625" style="1" customWidth="1"/>
    <col min="5994" max="5999" width="10.7109375" style="1" customWidth="1"/>
    <col min="6000" max="6000" width="12.85546875" style="1" customWidth="1"/>
    <col min="6001" max="6001" width="10.7109375" style="1" customWidth="1"/>
    <col min="6002" max="6002" width="11" style="1" customWidth="1"/>
    <col min="6003" max="6004" width="9.140625" style="1" customWidth="1"/>
    <col min="6005" max="6005" width="14.140625" style="1" customWidth="1"/>
    <col min="6006" max="6006" width="11.42578125" style="1" customWidth="1"/>
    <col min="6007" max="6007" width="11.28515625" style="1" customWidth="1"/>
    <col min="6008" max="6008" width="12.28515625" style="1" customWidth="1"/>
    <col min="6009" max="6009" width="11.28515625" style="1" customWidth="1"/>
    <col min="6010" max="6015" width="10.7109375" style="1" customWidth="1"/>
    <col min="6016" max="6016" width="12.85546875" style="1" customWidth="1"/>
    <col min="6017" max="6017" width="10.7109375" style="1" customWidth="1"/>
    <col min="6018" max="6018" width="11" style="1" customWidth="1"/>
    <col min="6019" max="6020" width="9.140625" style="1" customWidth="1"/>
    <col min="6021" max="6021" width="14.140625" style="1" customWidth="1"/>
    <col min="6022" max="6022" width="11.42578125" style="1" customWidth="1"/>
    <col min="6023" max="6023" width="11.28515625" style="1" customWidth="1"/>
    <col min="6024" max="6024" width="12.28515625" style="1" customWidth="1"/>
    <col min="6025" max="6025" width="11.28515625" style="1" customWidth="1"/>
    <col min="6026" max="6031" width="10.7109375" style="1" customWidth="1"/>
    <col min="6032" max="6032" width="12.85546875" style="1" customWidth="1"/>
    <col min="6033" max="6033" width="10.7109375" style="1" customWidth="1"/>
    <col min="6034" max="6034" width="11" style="1" customWidth="1"/>
    <col min="6035" max="6036" width="9.140625" style="1" customWidth="1"/>
    <col min="6037" max="6037" width="14.140625" style="1" customWidth="1"/>
    <col min="6038" max="6038" width="11.42578125" style="1" customWidth="1"/>
    <col min="6039" max="6039" width="11.28515625" style="1" customWidth="1"/>
    <col min="6040" max="6040" width="12.28515625" style="1" customWidth="1"/>
    <col min="6041" max="6041" width="11.28515625" style="1" customWidth="1"/>
    <col min="6042" max="6047" width="10.7109375" style="1" customWidth="1"/>
    <col min="6048" max="6048" width="12.85546875" style="1" customWidth="1"/>
    <col min="6049" max="6049" width="10.7109375" style="1" customWidth="1"/>
    <col min="6050" max="6050" width="11" style="1" customWidth="1"/>
    <col min="6051" max="6052" width="9.140625" style="1" customWidth="1"/>
    <col min="6053" max="6053" width="14.140625" style="1" customWidth="1"/>
    <col min="6054" max="6054" width="11.42578125" style="1" customWidth="1"/>
    <col min="6055" max="6055" width="11.28515625" style="1" customWidth="1"/>
    <col min="6056" max="6056" width="12.28515625" style="1" customWidth="1"/>
    <col min="6057" max="6057" width="11.28515625" style="1" customWidth="1"/>
    <col min="6058" max="6063" width="10.7109375" style="1" customWidth="1"/>
    <col min="6064" max="6064" width="12.85546875" style="1" customWidth="1"/>
    <col min="6065" max="6065" width="10.7109375" style="1" customWidth="1"/>
    <col min="6066" max="6066" width="11" style="1" customWidth="1"/>
    <col min="6067" max="6068" width="9.140625" style="1" customWidth="1"/>
    <col min="6069" max="6069" width="14.140625" style="1" customWidth="1"/>
    <col min="6070" max="6070" width="11.42578125" style="1" customWidth="1"/>
    <col min="6071" max="6071" width="11.28515625" style="1" customWidth="1"/>
    <col min="6072" max="6072" width="12.28515625" style="1" customWidth="1"/>
    <col min="6073" max="6073" width="11.28515625" style="1" customWidth="1"/>
    <col min="6074" max="6079" width="10.7109375" style="1" customWidth="1"/>
    <col min="6080" max="6080" width="12.85546875" style="1" customWidth="1"/>
    <col min="6081" max="6081" width="10.7109375" style="1" customWidth="1"/>
    <col min="6082" max="6082" width="11" style="1" customWidth="1"/>
    <col min="6083" max="6084" width="9.140625" style="1" customWidth="1"/>
    <col min="6085" max="6085" width="14.140625" style="1" customWidth="1"/>
    <col min="6086" max="6086" width="11.42578125" style="1" customWidth="1"/>
    <col min="6087" max="6087" width="11.28515625" style="1" customWidth="1"/>
    <col min="6088" max="6088" width="12.28515625" style="1" customWidth="1"/>
    <col min="6089" max="6089" width="11.28515625" style="1" customWidth="1"/>
    <col min="6090" max="6095" width="10.7109375" style="1" customWidth="1"/>
    <col min="6096" max="6096" width="12.85546875" style="1" customWidth="1"/>
    <col min="6097" max="6097" width="10.7109375" style="1" customWidth="1"/>
    <col min="6098" max="6098" width="11" style="1" customWidth="1"/>
    <col min="6099" max="6100" width="9.140625" style="1" customWidth="1"/>
    <col min="6101" max="6101" width="14.140625" style="1" customWidth="1"/>
    <col min="6102" max="6102" width="11.42578125" style="1" customWidth="1"/>
    <col min="6103" max="6103" width="11.28515625" style="1" customWidth="1"/>
    <col min="6104" max="6104" width="12.28515625" style="1" customWidth="1"/>
    <col min="6105" max="6105" width="11.28515625" style="1" customWidth="1"/>
    <col min="6106" max="6111" width="10.7109375" style="1" customWidth="1"/>
    <col min="6112" max="6112" width="12.85546875" style="1" customWidth="1"/>
    <col min="6113" max="6113" width="10.7109375" style="1" customWidth="1"/>
    <col min="6114" max="6114" width="11" style="1" customWidth="1"/>
    <col min="6115" max="6116" width="9.140625" style="1" customWidth="1"/>
    <col min="6117" max="6117" width="14.140625" style="1" customWidth="1"/>
    <col min="6118" max="6118" width="11.42578125" style="1" customWidth="1"/>
    <col min="6119" max="6119" width="11.28515625" style="1" customWidth="1"/>
    <col min="6120" max="6120" width="12.28515625" style="1" customWidth="1"/>
    <col min="6121" max="6121" width="11.28515625" style="1" customWidth="1"/>
    <col min="6122" max="6127" width="10.7109375" style="1" customWidth="1"/>
    <col min="6128" max="6128" width="12.85546875" style="1" customWidth="1"/>
    <col min="6129" max="6129" width="10.7109375" style="1" customWidth="1"/>
    <col min="6130" max="6130" width="11" style="1" customWidth="1"/>
    <col min="6131" max="6132" width="9.140625" style="1" customWidth="1"/>
    <col min="6133" max="6133" width="14.140625" style="1" customWidth="1"/>
    <col min="6134" max="6134" width="11.42578125" style="1" customWidth="1"/>
    <col min="6135" max="6135" width="11.28515625" style="1" customWidth="1"/>
    <col min="6136" max="6136" width="12.28515625" style="1" customWidth="1"/>
    <col min="6137" max="6137" width="11.28515625" style="1" customWidth="1"/>
    <col min="6138" max="6143" width="10.7109375" style="1" customWidth="1"/>
    <col min="6144" max="6144" width="12.85546875" style="1" customWidth="1"/>
    <col min="6145" max="6145" width="10.7109375" style="1" customWidth="1"/>
    <col min="6146" max="6146" width="11" style="1" customWidth="1"/>
    <col min="6147" max="6148" width="9.140625" style="1" customWidth="1"/>
    <col min="6149" max="6149" width="14.140625" style="1" customWidth="1"/>
    <col min="6150" max="6150" width="11.42578125" style="1" customWidth="1"/>
    <col min="6151" max="6151" width="11.28515625" style="1" customWidth="1"/>
    <col min="6152" max="6152" width="12.28515625" style="1" customWidth="1"/>
    <col min="6153" max="6153" width="11.28515625" style="1" customWidth="1"/>
    <col min="6154" max="6159" width="10.7109375" style="1" bestFit="1" customWidth="1"/>
    <col min="6160" max="6160" width="12.85546875" style="1" customWidth="1"/>
    <col min="6161" max="6161" width="10.7109375" style="1" customWidth="1"/>
    <col min="6162" max="6162" width="11" style="1" customWidth="1"/>
    <col min="6163" max="6163" width="12" style="1" customWidth="1"/>
    <col min="6164" max="6208" width="9.140625" style="1"/>
    <col min="6209" max="6209" width="6" style="1" customWidth="1"/>
    <col min="6210" max="6210" width="9.140625" style="1"/>
    <col min="6211" max="6211" width="15.42578125" style="1" customWidth="1"/>
    <col min="6212" max="6212" width="14.85546875" style="1" customWidth="1"/>
    <col min="6213" max="6213" width="14.140625" style="1" customWidth="1"/>
    <col min="6214" max="6214" width="11.42578125" style="1" customWidth="1"/>
    <col min="6215" max="6215" width="11.28515625" style="1" customWidth="1"/>
    <col min="6216" max="6216" width="12.28515625" style="1" customWidth="1"/>
    <col min="6217" max="6217" width="11.28515625" style="1" customWidth="1"/>
    <col min="6218" max="6223" width="10.7109375" style="1" customWidth="1"/>
    <col min="6224" max="6224" width="12.85546875" style="1" customWidth="1"/>
    <col min="6225" max="6225" width="10.7109375" style="1" customWidth="1"/>
    <col min="6226" max="6226" width="11" style="1" customWidth="1"/>
    <col min="6227" max="6228" width="9.140625" style="1" customWidth="1"/>
    <col min="6229" max="6229" width="14.140625" style="1" customWidth="1"/>
    <col min="6230" max="6230" width="11.42578125" style="1" customWidth="1"/>
    <col min="6231" max="6231" width="11.28515625" style="1" customWidth="1"/>
    <col min="6232" max="6232" width="12.28515625" style="1" customWidth="1"/>
    <col min="6233" max="6233" width="11.28515625" style="1" customWidth="1"/>
    <col min="6234" max="6239" width="10.7109375" style="1" customWidth="1"/>
    <col min="6240" max="6240" width="12.85546875" style="1" customWidth="1"/>
    <col min="6241" max="6241" width="10.7109375" style="1" customWidth="1"/>
    <col min="6242" max="6242" width="11" style="1" customWidth="1"/>
    <col min="6243" max="6244" width="9.140625" style="1" customWidth="1"/>
    <col min="6245" max="6245" width="14.140625" style="1" customWidth="1"/>
    <col min="6246" max="6246" width="11.42578125" style="1" customWidth="1"/>
    <col min="6247" max="6247" width="11.28515625" style="1" customWidth="1"/>
    <col min="6248" max="6248" width="12.28515625" style="1" customWidth="1"/>
    <col min="6249" max="6249" width="11.28515625" style="1" customWidth="1"/>
    <col min="6250" max="6255" width="10.7109375" style="1" customWidth="1"/>
    <col min="6256" max="6256" width="12.85546875" style="1" customWidth="1"/>
    <col min="6257" max="6257" width="10.7109375" style="1" customWidth="1"/>
    <col min="6258" max="6258" width="11" style="1" customWidth="1"/>
    <col min="6259" max="6260" width="9.140625" style="1" customWidth="1"/>
    <col min="6261" max="6261" width="14.140625" style="1" customWidth="1"/>
    <col min="6262" max="6262" width="11.42578125" style="1" customWidth="1"/>
    <col min="6263" max="6263" width="11.28515625" style="1" customWidth="1"/>
    <col min="6264" max="6264" width="12.28515625" style="1" customWidth="1"/>
    <col min="6265" max="6265" width="11.28515625" style="1" customWidth="1"/>
    <col min="6266" max="6271" width="10.7109375" style="1" customWidth="1"/>
    <col min="6272" max="6272" width="12.85546875" style="1" customWidth="1"/>
    <col min="6273" max="6273" width="10.7109375" style="1" customWidth="1"/>
    <col min="6274" max="6274" width="11" style="1" customWidth="1"/>
    <col min="6275" max="6276" width="9.140625" style="1" customWidth="1"/>
    <col min="6277" max="6277" width="14.140625" style="1" customWidth="1"/>
    <col min="6278" max="6278" width="11.42578125" style="1" customWidth="1"/>
    <col min="6279" max="6279" width="11.28515625" style="1" customWidth="1"/>
    <col min="6280" max="6280" width="12.28515625" style="1" customWidth="1"/>
    <col min="6281" max="6281" width="11.28515625" style="1" customWidth="1"/>
    <col min="6282" max="6287" width="10.7109375" style="1" customWidth="1"/>
    <col min="6288" max="6288" width="12.85546875" style="1" customWidth="1"/>
    <col min="6289" max="6289" width="10.7109375" style="1" customWidth="1"/>
    <col min="6290" max="6290" width="11" style="1" customWidth="1"/>
    <col min="6291" max="6292" width="9.140625" style="1" customWidth="1"/>
    <col min="6293" max="6293" width="14.140625" style="1" customWidth="1"/>
    <col min="6294" max="6294" width="11.42578125" style="1" customWidth="1"/>
    <col min="6295" max="6295" width="11.28515625" style="1" customWidth="1"/>
    <col min="6296" max="6296" width="12.28515625" style="1" customWidth="1"/>
    <col min="6297" max="6297" width="11.28515625" style="1" customWidth="1"/>
    <col min="6298" max="6303" width="10.7109375" style="1" customWidth="1"/>
    <col min="6304" max="6304" width="12.85546875" style="1" customWidth="1"/>
    <col min="6305" max="6305" width="10.7109375" style="1" customWidth="1"/>
    <col min="6306" max="6306" width="11" style="1" customWidth="1"/>
    <col min="6307" max="6308" width="9.140625" style="1" customWidth="1"/>
    <col min="6309" max="6309" width="14.140625" style="1" customWidth="1"/>
    <col min="6310" max="6310" width="11.42578125" style="1" customWidth="1"/>
    <col min="6311" max="6311" width="11.28515625" style="1" customWidth="1"/>
    <col min="6312" max="6312" width="12.28515625" style="1" customWidth="1"/>
    <col min="6313" max="6313" width="11.28515625" style="1" customWidth="1"/>
    <col min="6314" max="6319" width="10.7109375" style="1" customWidth="1"/>
    <col min="6320" max="6320" width="12.85546875" style="1" customWidth="1"/>
    <col min="6321" max="6321" width="10.7109375" style="1" customWidth="1"/>
    <col min="6322" max="6322" width="11" style="1" customWidth="1"/>
    <col min="6323" max="6324" width="9.140625" style="1" customWidth="1"/>
    <col min="6325" max="6325" width="14.140625" style="1" customWidth="1"/>
    <col min="6326" max="6326" width="11.42578125" style="1" customWidth="1"/>
    <col min="6327" max="6327" width="11.28515625" style="1" customWidth="1"/>
    <col min="6328" max="6328" width="12.28515625" style="1" customWidth="1"/>
    <col min="6329" max="6329" width="11.28515625" style="1" customWidth="1"/>
    <col min="6330" max="6335" width="10.7109375" style="1" customWidth="1"/>
    <col min="6336" max="6336" width="12.85546875" style="1" customWidth="1"/>
    <col min="6337" max="6337" width="10.7109375" style="1" customWidth="1"/>
    <col min="6338" max="6338" width="11" style="1" customWidth="1"/>
    <col min="6339" max="6340" width="9.140625" style="1" customWidth="1"/>
    <col min="6341" max="6341" width="14.140625" style="1" customWidth="1"/>
    <col min="6342" max="6342" width="11.42578125" style="1" customWidth="1"/>
    <col min="6343" max="6343" width="11.28515625" style="1" customWidth="1"/>
    <col min="6344" max="6344" width="12.28515625" style="1" customWidth="1"/>
    <col min="6345" max="6345" width="11.28515625" style="1" customWidth="1"/>
    <col min="6346" max="6351" width="10.7109375" style="1" customWidth="1"/>
    <col min="6352" max="6352" width="12.85546875" style="1" customWidth="1"/>
    <col min="6353" max="6353" width="10.7109375" style="1" customWidth="1"/>
    <col min="6354" max="6354" width="11" style="1" customWidth="1"/>
    <col min="6355" max="6356" width="9.140625" style="1" customWidth="1"/>
    <col min="6357" max="6357" width="14.140625" style="1" customWidth="1"/>
    <col min="6358" max="6358" width="11.42578125" style="1" customWidth="1"/>
    <col min="6359" max="6359" width="11.28515625" style="1" customWidth="1"/>
    <col min="6360" max="6360" width="12.28515625" style="1" customWidth="1"/>
    <col min="6361" max="6361" width="11.28515625" style="1" customWidth="1"/>
    <col min="6362" max="6367" width="10.7109375" style="1" customWidth="1"/>
    <col min="6368" max="6368" width="12.85546875" style="1" customWidth="1"/>
    <col min="6369" max="6369" width="10.7109375" style="1" customWidth="1"/>
    <col min="6370" max="6370" width="11" style="1" customWidth="1"/>
    <col min="6371" max="6372" width="9.140625" style="1" customWidth="1"/>
    <col min="6373" max="6373" width="14.140625" style="1" customWidth="1"/>
    <col min="6374" max="6374" width="11.42578125" style="1" customWidth="1"/>
    <col min="6375" max="6375" width="11.28515625" style="1" customWidth="1"/>
    <col min="6376" max="6376" width="12.28515625" style="1" customWidth="1"/>
    <col min="6377" max="6377" width="11.28515625" style="1" customWidth="1"/>
    <col min="6378" max="6383" width="10.7109375" style="1" customWidth="1"/>
    <col min="6384" max="6384" width="12.85546875" style="1" customWidth="1"/>
    <col min="6385" max="6385" width="10.7109375" style="1" customWidth="1"/>
    <col min="6386" max="6386" width="11" style="1" customWidth="1"/>
    <col min="6387" max="6388" width="9.140625" style="1" customWidth="1"/>
    <col min="6389" max="6389" width="14.140625" style="1" customWidth="1"/>
    <col min="6390" max="6390" width="11.42578125" style="1" customWidth="1"/>
    <col min="6391" max="6391" width="11.28515625" style="1" customWidth="1"/>
    <col min="6392" max="6392" width="12.28515625" style="1" customWidth="1"/>
    <col min="6393" max="6393" width="11.28515625" style="1" customWidth="1"/>
    <col min="6394" max="6399" width="10.7109375" style="1" customWidth="1"/>
    <col min="6400" max="6400" width="12.85546875" style="1" customWidth="1"/>
    <col min="6401" max="6401" width="10.7109375" style="1" customWidth="1"/>
    <col min="6402" max="6402" width="11" style="1" customWidth="1"/>
    <col min="6403" max="6404" width="9.140625" style="1" customWidth="1"/>
    <col min="6405" max="6405" width="14.140625" style="1" customWidth="1"/>
    <col min="6406" max="6406" width="11.42578125" style="1" customWidth="1"/>
    <col min="6407" max="6407" width="11.28515625" style="1" customWidth="1"/>
    <col min="6408" max="6408" width="12.28515625" style="1" customWidth="1"/>
    <col min="6409" max="6409" width="11.28515625" style="1" customWidth="1"/>
    <col min="6410" max="6415" width="10.7109375" style="1" bestFit="1" customWidth="1"/>
    <col min="6416" max="6416" width="12.85546875" style="1" customWidth="1"/>
    <col min="6417" max="6417" width="10.7109375" style="1" customWidth="1"/>
    <col min="6418" max="6418" width="11" style="1" customWidth="1"/>
    <col min="6419" max="6419" width="12" style="1" customWidth="1"/>
    <col min="6420" max="6464" width="9.140625" style="1"/>
    <col min="6465" max="6465" width="6" style="1" customWidth="1"/>
    <col min="6466" max="6466" width="9.140625" style="1"/>
    <col min="6467" max="6467" width="15.42578125" style="1" customWidth="1"/>
    <col min="6468" max="6468" width="14.85546875" style="1" customWidth="1"/>
    <col min="6469" max="6469" width="14.140625" style="1" customWidth="1"/>
    <col min="6470" max="6470" width="11.42578125" style="1" customWidth="1"/>
    <col min="6471" max="6471" width="11.28515625" style="1" customWidth="1"/>
    <col min="6472" max="6472" width="12.28515625" style="1" customWidth="1"/>
    <col min="6473" max="6473" width="11.28515625" style="1" customWidth="1"/>
    <col min="6474" max="6479" width="10.7109375" style="1" customWidth="1"/>
    <col min="6480" max="6480" width="12.85546875" style="1" customWidth="1"/>
    <col min="6481" max="6481" width="10.7109375" style="1" customWidth="1"/>
    <col min="6482" max="6482" width="11" style="1" customWidth="1"/>
    <col min="6483" max="6484" width="9.140625" style="1" customWidth="1"/>
    <col min="6485" max="6485" width="14.140625" style="1" customWidth="1"/>
    <col min="6486" max="6486" width="11.42578125" style="1" customWidth="1"/>
    <col min="6487" max="6487" width="11.28515625" style="1" customWidth="1"/>
    <col min="6488" max="6488" width="12.28515625" style="1" customWidth="1"/>
    <col min="6489" max="6489" width="11.28515625" style="1" customWidth="1"/>
    <col min="6490" max="6495" width="10.7109375" style="1" customWidth="1"/>
    <col min="6496" max="6496" width="12.85546875" style="1" customWidth="1"/>
    <col min="6497" max="6497" width="10.7109375" style="1" customWidth="1"/>
    <col min="6498" max="6498" width="11" style="1" customWidth="1"/>
    <col min="6499" max="6500" width="9.140625" style="1" customWidth="1"/>
    <col min="6501" max="6501" width="14.140625" style="1" customWidth="1"/>
    <col min="6502" max="6502" width="11.42578125" style="1" customWidth="1"/>
    <col min="6503" max="6503" width="11.28515625" style="1" customWidth="1"/>
    <col min="6504" max="6504" width="12.28515625" style="1" customWidth="1"/>
    <col min="6505" max="6505" width="11.28515625" style="1" customWidth="1"/>
    <col min="6506" max="6511" width="10.7109375" style="1" customWidth="1"/>
    <col min="6512" max="6512" width="12.85546875" style="1" customWidth="1"/>
    <col min="6513" max="6513" width="10.7109375" style="1" customWidth="1"/>
    <col min="6514" max="6514" width="11" style="1" customWidth="1"/>
    <col min="6515" max="6516" width="9.140625" style="1" customWidth="1"/>
    <col min="6517" max="6517" width="14.140625" style="1" customWidth="1"/>
    <col min="6518" max="6518" width="11.42578125" style="1" customWidth="1"/>
    <col min="6519" max="6519" width="11.28515625" style="1" customWidth="1"/>
    <col min="6520" max="6520" width="12.28515625" style="1" customWidth="1"/>
    <col min="6521" max="6521" width="11.28515625" style="1" customWidth="1"/>
    <col min="6522" max="6527" width="10.7109375" style="1" customWidth="1"/>
    <col min="6528" max="6528" width="12.85546875" style="1" customWidth="1"/>
    <col min="6529" max="6529" width="10.7109375" style="1" customWidth="1"/>
    <col min="6530" max="6530" width="11" style="1" customWidth="1"/>
    <col min="6531" max="6532" width="9.140625" style="1" customWidth="1"/>
    <col min="6533" max="6533" width="14.140625" style="1" customWidth="1"/>
    <col min="6534" max="6534" width="11.42578125" style="1" customWidth="1"/>
    <col min="6535" max="6535" width="11.28515625" style="1" customWidth="1"/>
    <col min="6536" max="6536" width="12.28515625" style="1" customWidth="1"/>
    <col min="6537" max="6537" width="11.28515625" style="1" customWidth="1"/>
    <col min="6538" max="6543" width="10.7109375" style="1" customWidth="1"/>
    <col min="6544" max="6544" width="12.85546875" style="1" customWidth="1"/>
    <col min="6545" max="6545" width="10.7109375" style="1" customWidth="1"/>
    <col min="6546" max="6546" width="11" style="1" customWidth="1"/>
    <col min="6547" max="6548" width="9.140625" style="1" customWidth="1"/>
    <col min="6549" max="6549" width="14.140625" style="1" customWidth="1"/>
    <col min="6550" max="6550" width="11.42578125" style="1" customWidth="1"/>
    <col min="6551" max="6551" width="11.28515625" style="1" customWidth="1"/>
    <col min="6552" max="6552" width="12.28515625" style="1" customWidth="1"/>
    <col min="6553" max="6553" width="11.28515625" style="1" customWidth="1"/>
    <col min="6554" max="6559" width="10.7109375" style="1" customWidth="1"/>
    <col min="6560" max="6560" width="12.85546875" style="1" customWidth="1"/>
    <col min="6561" max="6561" width="10.7109375" style="1" customWidth="1"/>
    <col min="6562" max="6562" width="11" style="1" customWidth="1"/>
    <col min="6563" max="6564" width="9.140625" style="1" customWidth="1"/>
    <col min="6565" max="6565" width="14.140625" style="1" customWidth="1"/>
    <col min="6566" max="6566" width="11.42578125" style="1" customWidth="1"/>
    <col min="6567" max="6567" width="11.28515625" style="1" customWidth="1"/>
    <col min="6568" max="6568" width="12.28515625" style="1" customWidth="1"/>
    <col min="6569" max="6569" width="11.28515625" style="1" customWidth="1"/>
    <col min="6570" max="6575" width="10.7109375" style="1" customWidth="1"/>
    <col min="6576" max="6576" width="12.85546875" style="1" customWidth="1"/>
    <col min="6577" max="6577" width="10.7109375" style="1" customWidth="1"/>
    <col min="6578" max="6578" width="11" style="1" customWidth="1"/>
    <col min="6579" max="6580" width="9.140625" style="1" customWidth="1"/>
    <col min="6581" max="6581" width="14.140625" style="1" customWidth="1"/>
    <col min="6582" max="6582" width="11.42578125" style="1" customWidth="1"/>
    <col min="6583" max="6583" width="11.28515625" style="1" customWidth="1"/>
    <col min="6584" max="6584" width="12.28515625" style="1" customWidth="1"/>
    <col min="6585" max="6585" width="11.28515625" style="1" customWidth="1"/>
    <col min="6586" max="6591" width="10.7109375" style="1" customWidth="1"/>
    <col min="6592" max="6592" width="12.85546875" style="1" customWidth="1"/>
    <col min="6593" max="6593" width="10.7109375" style="1" customWidth="1"/>
    <col min="6594" max="6594" width="11" style="1" customWidth="1"/>
    <col min="6595" max="6596" width="9.140625" style="1" customWidth="1"/>
    <col min="6597" max="6597" width="14.140625" style="1" customWidth="1"/>
    <col min="6598" max="6598" width="11.42578125" style="1" customWidth="1"/>
    <col min="6599" max="6599" width="11.28515625" style="1" customWidth="1"/>
    <col min="6600" max="6600" width="12.28515625" style="1" customWidth="1"/>
    <col min="6601" max="6601" width="11.28515625" style="1" customWidth="1"/>
    <col min="6602" max="6607" width="10.7109375" style="1" customWidth="1"/>
    <col min="6608" max="6608" width="12.85546875" style="1" customWidth="1"/>
    <col min="6609" max="6609" width="10.7109375" style="1" customWidth="1"/>
    <col min="6610" max="6610" width="11" style="1" customWidth="1"/>
    <col min="6611" max="6612" width="9.140625" style="1" customWidth="1"/>
    <col min="6613" max="6613" width="14.140625" style="1" customWidth="1"/>
    <col min="6614" max="6614" width="11.42578125" style="1" customWidth="1"/>
    <col min="6615" max="6615" width="11.28515625" style="1" customWidth="1"/>
    <col min="6616" max="6616" width="12.28515625" style="1" customWidth="1"/>
    <col min="6617" max="6617" width="11.28515625" style="1" customWidth="1"/>
    <col min="6618" max="6623" width="10.7109375" style="1" customWidth="1"/>
    <col min="6624" max="6624" width="12.85546875" style="1" customWidth="1"/>
    <col min="6625" max="6625" width="10.7109375" style="1" customWidth="1"/>
    <col min="6626" max="6626" width="11" style="1" customWidth="1"/>
    <col min="6627" max="6628" width="9.140625" style="1" customWidth="1"/>
    <col min="6629" max="6629" width="14.140625" style="1" customWidth="1"/>
    <col min="6630" max="6630" width="11.42578125" style="1" customWidth="1"/>
    <col min="6631" max="6631" width="11.28515625" style="1" customWidth="1"/>
    <col min="6632" max="6632" width="12.28515625" style="1" customWidth="1"/>
    <col min="6633" max="6633" width="11.28515625" style="1" customWidth="1"/>
    <col min="6634" max="6639" width="10.7109375" style="1" customWidth="1"/>
    <col min="6640" max="6640" width="12.85546875" style="1" customWidth="1"/>
    <col min="6641" max="6641" width="10.7109375" style="1" customWidth="1"/>
    <col min="6642" max="6642" width="11" style="1" customWidth="1"/>
    <col min="6643" max="6644" width="9.140625" style="1" customWidth="1"/>
    <col min="6645" max="6645" width="14.140625" style="1" customWidth="1"/>
    <col min="6646" max="6646" width="11.42578125" style="1" customWidth="1"/>
    <col min="6647" max="6647" width="11.28515625" style="1" customWidth="1"/>
    <col min="6648" max="6648" width="12.28515625" style="1" customWidth="1"/>
    <col min="6649" max="6649" width="11.28515625" style="1" customWidth="1"/>
    <col min="6650" max="6655" width="10.7109375" style="1" customWidth="1"/>
    <col min="6656" max="6656" width="12.85546875" style="1" customWidth="1"/>
    <col min="6657" max="6657" width="10.7109375" style="1" customWidth="1"/>
    <col min="6658" max="6658" width="11" style="1" customWidth="1"/>
    <col min="6659" max="6660" width="9.140625" style="1" customWidth="1"/>
    <col min="6661" max="6661" width="14.140625" style="1" customWidth="1"/>
    <col min="6662" max="6662" width="11.42578125" style="1" customWidth="1"/>
    <col min="6663" max="6663" width="11.28515625" style="1" customWidth="1"/>
    <col min="6664" max="6664" width="12.28515625" style="1" customWidth="1"/>
    <col min="6665" max="6665" width="11.28515625" style="1" customWidth="1"/>
    <col min="6666" max="6671" width="10.7109375" style="1" bestFit="1" customWidth="1"/>
    <col min="6672" max="6672" width="12.85546875" style="1" customWidth="1"/>
    <col min="6673" max="6673" width="10.7109375" style="1" customWidth="1"/>
    <col min="6674" max="6674" width="11" style="1" customWidth="1"/>
    <col min="6675" max="6675" width="12" style="1" customWidth="1"/>
    <col min="6676" max="6720" width="9.140625" style="1"/>
    <col min="6721" max="6721" width="6" style="1" customWidth="1"/>
    <col min="6722" max="6722" width="9.140625" style="1"/>
    <col min="6723" max="6723" width="15.42578125" style="1" customWidth="1"/>
    <col min="6724" max="6724" width="14.85546875" style="1" customWidth="1"/>
    <col min="6725" max="6725" width="14.140625" style="1" customWidth="1"/>
    <col min="6726" max="6726" width="11.42578125" style="1" customWidth="1"/>
    <col min="6727" max="6727" width="11.28515625" style="1" customWidth="1"/>
    <col min="6728" max="6728" width="12.28515625" style="1" customWidth="1"/>
    <col min="6729" max="6729" width="11.28515625" style="1" customWidth="1"/>
    <col min="6730" max="6735" width="10.7109375" style="1" customWidth="1"/>
    <col min="6736" max="6736" width="12.85546875" style="1" customWidth="1"/>
    <col min="6737" max="6737" width="10.7109375" style="1" customWidth="1"/>
    <col min="6738" max="6738" width="11" style="1" customWidth="1"/>
    <col min="6739" max="6740" width="9.140625" style="1" customWidth="1"/>
    <col min="6741" max="6741" width="14.140625" style="1" customWidth="1"/>
    <col min="6742" max="6742" width="11.42578125" style="1" customWidth="1"/>
    <col min="6743" max="6743" width="11.28515625" style="1" customWidth="1"/>
    <col min="6744" max="6744" width="12.28515625" style="1" customWidth="1"/>
    <col min="6745" max="6745" width="11.28515625" style="1" customWidth="1"/>
    <col min="6746" max="6751" width="10.7109375" style="1" customWidth="1"/>
    <col min="6752" max="6752" width="12.85546875" style="1" customWidth="1"/>
    <col min="6753" max="6753" width="10.7109375" style="1" customWidth="1"/>
    <col min="6754" max="6754" width="11" style="1" customWidth="1"/>
    <col min="6755" max="6756" width="9.140625" style="1" customWidth="1"/>
    <col min="6757" max="6757" width="14.140625" style="1" customWidth="1"/>
    <col min="6758" max="6758" width="11.42578125" style="1" customWidth="1"/>
    <col min="6759" max="6759" width="11.28515625" style="1" customWidth="1"/>
    <col min="6760" max="6760" width="12.28515625" style="1" customWidth="1"/>
    <col min="6761" max="6761" width="11.28515625" style="1" customWidth="1"/>
    <col min="6762" max="6767" width="10.7109375" style="1" customWidth="1"/>
    <col min="6768" max="6768" width="12.85546875" style="1" customWidth="1"/>
    <col min="6769" max="6769" width="10.7109375" style="1" customWidth="1"/>
    <col min="6770" max="6770" width="11" style="1" customWidth="1"/>
    <col min="6771" max="6772" width="9.140625" style="1" customWidth="1"/>
    <col min="6773" max="6773" width="14.140625" style="1" customWidth="1"/>
    <col min="6774" max="6774" width="11.42578125" style="1" customWidth="1"/>
    <col min="6775" max="6775" width="11.28515625" style="1" customWidth="1"/>
    <col min="6776" max="6776" width="12.28515625" style="1" customWidth="1"/>
    <col min="6777" max="6777" width="11.28515625" style="1" customWidth="1"/>
    <col min="6778" max="6783" width="10.7109375" style="1" customWidth="1"/>
    <col min="6784" max="6784" width="12.85546875" style="1" customWidth="1"/>
    <col min="6785" max="6785" width="10.7109375" style="1" customWidth="1"/>
    <col min="6786" max="6786" width="11" style="1" customWidth="1"/>
    <col min="6787" max="6788" width="9.140625" style="1" customWidth="1"/>
    <col min="6789" max="6789" width="14.140625" style="1" customWidth="1"/>
    <col min="6790" max="6790" width="11.42578125" style="1" customWidth="1"/>
    <col min="6791" max="6791" width="11.28515625" style="1" customWidth="1"/>
    <col min="6792" max="6792" width="12.28515625" style="1" customWidth="1"/>
    <col min="6793" max="6793" width="11.28515625" style="1" customWidth="1"/>
    <col min="6794" max="6799" width="10.7109375" style="1" customWidth="1"/>
    <col min="6800" max="6800" width="12.85546875" style="1" customWidth="1"/>
    <col min="6801" max="6801" width="10.7109375" style="1" customWidth="1"/>
    <col min="6802" max="6802" width="11" style="1" customWidth="1"/>
    <col min="6803" max="6804" width="9.140625" style="1" customWidth="1"/>
    <col min="6805" max="6805" width="14.140625" style="1" customWidth="1"/>
    <col min="6806" max="6806" width="11.42578125" style="1" customWidth="1"/>
    <col min="6807" max="6807" width="11.28515625" style="1" customWidth="1"/>
    <col min="6808" max="6808" width="12.28515625" style="1" customWidth="1"/>
    <col min="6809" max="6809" width="11.28515625" style="1" customWidth="1"/>
    <col min="6810" max="6815" width="10.7109375" style="1" customWidth="1"/>
    <col min="6816" max="6816" width="12.85546875" style="1" customWidth="1"/>
    <col min="6817" max="6817" width="10.7109375" style="1" customWidth="1"/>
    <col min="6818" max="6818" width="11" style="1" customWidth="1"/>
    <col min="6819" max="6820" width="9.140625" style="1" customWidth="1"/>
    <col min="6821" max="6821" width="14.140625" style="1" customWidth="1"/>
    <col min="6822" max="6822" width="11.42578125" style="1" customWidth="1"/>
    <col min="6823" max="6823" width="11.28515625" style="1" customWidth="1"/>
    <col min="6824" max="6824" width="12.28515625" style="1" customWidth="1"/>
    <col min="6825" max="6825" width="11.28515625" style="1" customWidth="1"/>
    <col min="6826" max="6831" width="10.7109375" style="1" customWidth="1"/>
    <col min="6832" max="6832" width="12.85546875" style="1" customWidth="1"/>
    <col min="6833" max="6833" width="10.7109375" style="1" customWidth="1"/>
    <col min="6834" max="6834" width="11" style="1" customWidth="1"/>
    <col min="6835" max="6836" width="9.140625" style="1" customWidth="1"/>
    <col min="6837" max="6837" width="14.140625" style="1" customWidth="1"/>
    <col min="6838" max="6838" width="11.42578125" style="1" customWidth="1"/>
    <col min="6839" max="6839" width="11.28515625" style="1" customWidth="1"/>
    <col min="6840" max="6840" width="12.28515625" style="1" customWidth="1"/>
    <col min="6841" max="6841" width="11.28515625" style="1" customWidth="1"/>
    <col min="6842" max="6847" width="10.7109375" style="1" customWidth="1"/>
    <col min="6848" max="6848" width="12.85546875" style="1" customWidth="1"/>
    <col min="6849" max="6849" width="10.7109375" style="1" customWidth="1"/>
    <col min="6850" max="6850" width="11" style="1" customWidth="1"/>
    <col min="6851" max="6852" width="9.140625" style="1" customWidth="1"/>
    <col min="6853" max="6853" width="14.140625" style="1" customWidth="1"/>
    <col min="6854" max="6854" width="11.42578125" style="1" customWidth="1"/>
    <col min="6855" max="6855" width="11.28515625" style="1" customWidth="1"/>
    <col min="6856" max="6856" width="12.28515625" style="1" customWidth="1"/>
    <col min="6857" max="6857" width="11.28515625" style="1" customWidth="1"/>
    <col min="6858" max="6863" width="10.7109375" style="1" customWidth="1"/>
    <col min="6864" max="6864" width="12.85546875" style="1" customWidth="1"/>
    <col min="6865" max="6865" width="10.7109375" style="1" customWidth="1"/>
    <col min="6866" max="6866" width="11" style="1" customWidth="1"/>
    <col min="6867" max="6868" width="9.140625" style="1" customWidth="1"/>
    <col min="6869" max="6869" width="14.140625" style="1" customWidth="1"/>
    <col min="6870" max="6870" width="11.42578125" style="1" customWidth="1"/>
    <col min="6871" max="6871" width="11.28515625" style="1" customWidth="1"/>
    <col min="6872" max="6872" width="12.28515625" style="1" customWidth="1"/>
    <col min="6873" max="6873" width="11.28515625" style="1" customWidth="1"/>
    <col min="6874" max="6879" width="10.7109375" style="1" customWidth="1"/>
    <col min="6880" max="6880" width="12.85546875" style="1" customWidth="1"/>
    <col min="6881" max="6881" width="10.7109375" style="1" customWidth="1"/>
    <col min="6882" max="6882" width="11" style="1" customWidth="1"/>
    <col min="6883" max="6884" width="9.140625" style="1" customWidth="1"/>
    <col min="6885" max="6885" width="14.140625" style="1" customWidth="1"/>
    <col min="6886" max="6886" width="11.42578125" style="1" customWidth="1"/>
    <col min="6887" max="6887" width="11.28515625" style="1" customWidth="1"/>
    <col min="6888" max="6888" width="12.28515625" style="1" customWidth="1"/>
    <col min="6889" max="6889" width="11.28515625" style="1" customWidth="1"/>
    <col min="6890" max="6895" width="10.7109375" style="1" customWidth="1"/>
    <col min="6896" max="6896" width="12.85546875" style="1" customWidth="1"/>
    <col min="6897" max="6897" width="10.7109375" style="1" customWidth="1"/>
    <col min="6898" max="6898" width="11" style="1" customWidth="1"/>
    <col min="6899" max="6900" width="9.140625" style="1" customWidth="1"/>
    <col min="6901" max="6901" width="14.140625" style="1" customWidth="1"/>
    <col min="6902" max="6902" width="11.42578125" style="1" customWidth="1"/>
    <col min="6903" max="6903" width="11.28515625" style="1" customWidth="1"/>
    <col min="6904" max="6904" width="12.28515625" style="1" customWidth="1"/>
    <col min="6905" max="6905" width="11.28515625" style="1" customWidth="1"/>
    <col min="6906" max="6911" width="10.7109375" style="1" customWidth="1"/>
    <col min="6912" max="6912" width="12.85546875" style="1" customWidth="1"/>
    <col min="6913" max="6913" width="10.7109375" style="1" customWidth="1"/>
    <col min="6914" max="6914" width="11" style="1" customWidth="1"/>
    <col min="6915" max="6916" width="9.140625" style="1" customWidth="1"/>
    <col min="6917" max="6917" width="14.140625" style="1" customWidth="1"/>
    <col min="6918" max="6918" width="11.42578125" style="1" customWidth="1"/>
    <col min="6919" max="6919" width="11.28515625" style="1" customWidth="1"/>
    <col min="6920" max="6920" width="12.28515625" style="1" customWidth="1"/>
    <col min="6921" max="6921" width="11.28515625" style="1" customWidth="1"/>
    <col min="6922" max="6927" width="10.7109375" style="1" bestFit="1" customWidth="1"/>
    <col min="6928" max="6928" width="12.85546875" style="1" customWidth="1"/>
    <col min="6929" max="6929" width="10.7109375" style="1" customWidth="1"/>
    <col min="6930" max="6930" width="11" style="1" customWidth="1"/>
    <col min="6931" max="6931" width="12" style="1" customWidth="1"/>
    <col min="6932" max="6976" width="9.140625" style="1"/>
    <col min="6977" max="6977" width="6" style="1" customWidth="1"/>
    <col min="6978" max="6978" width="9.140625" style="1"/>
    <col min="6979" max="6979" width="15.42578125" style="1" customWidth="1"/>
    <col min="6980" max="6980" width="14.85546875" style="1" customWidth="1"/>
    <col min="6981" max="6981" width="14.140625" style="1" customWidth="1"/>
    <col min="6982" max="6982" width="11.42578125" style="1" customWidth="1"/>
    <col min="6983" max="6983" width="11.28515625" style="1" customWidth="1"/>
    <col min="6984" max="6984" width="12.28515625" style="1" customWidth="1"/>
    <col min="6985" max="6985" width="11.28515625" style="1" customWidth="1"/>
    <col min="6986" max="6991" width="10.7109375" style="1" customWidth="1"/>
    <col min="6992" max="6992" width="12.85546875" style="1" customWidth="1"/>
    <col min="6993" max="6993" width="10.7109375" style="1" customWidth="1"/>
    <col min="6994" max="6994" width="11" style="1" customWidth="1"/>
    <col min="6995" max="6996" width="9.140625" style="1" customWidth="1"/>
    <col min="6997" max="6997" width="14.140625" style="1" customWidth="1"/>
    <col min="6998" max="6998" width="11.42578125" style="1" customWidth="1"/>
    <col min="6999" max="6999" width="11.28515625" style="1" customWidth="1"/>
    <col min="7000" max="7000" width="12.28515625" style="1" customWidth="1"/>
    <col min="7001" max="7001" width="11.28515625" style="1" customWidth="1"/>
    <col min="7002" max="7007" width="10.7109375" style="1" customWidth="1"/>
    <col min="7008" max="7008" width="12.85546875" style="1" customWidth="1"/>
    <col min="7009" max="7009" width="10.7109375" style="1" customWidth="1"/>
    <col min="7010" max="7010" width="11" style="1" customWidth="1"/>
    <col min="7011" max="7012" width="9.140625" style="1" customWidth="1"/>
    <col min="7013" max="7013" width="14.140625" style="1" customWidth="1"/>
    <col min="7014" max="7014" width="11.42578125" style="1" customWidth="1"/>
    <col min="7015" max="7015" width="11.28515625" style="1" customWidth="1"/>
    <col min="7016" max="7016" width="12.28515625" style="1" customWidth="1"/>
    <col min="7017" max="7017" width="11.28515625" style="1" customWidth="1"/>
    <col min="7018" max="7023" width="10.7109375" style="1" customWidth="1"/>
    <col min="7024" max="7024" width="12.85546875" style="1" customWidth="1"/>
    <col min="7025" max="7025" width="10.7109375" style="1" customWidth="1"/>
    <col min="7026" max="7026" width="11" style="1" customWidth="1"/>
    <col min="7027" max="7028" width="9.140625" style="1" customWidth="1"/>
    <col min="7029" max="7029" width="14.140625" style="1" customWidth="1"/>
    <col min="7030" max="7030" width="11.42578125" style="1" customWidth="1"/>
    <col min="7031" max="7031" width="11.28515625" style="1" customWidth="1"/>
    <col min="7032" max="7032" width="12.28515625" style="1" customWidth="1"/>
    <col min="7033" max="7033" width="11.28515625" style="1" customWidth="1"/>
    <col min="7034" max="7039" width="10.7109375" style="1" customWidth="1"/>
    <col min="7040" max="7040" width="12.85546875" style="1" customWidth="1"/>
    <col min="7041" max="7041" width="10.7109375" style="1" customWidth="1"/>
    <col min="7042" max="7042" width="11" style="1" customWidth="1"/>
    <col min="7043" max="7044" width="9.140625" style="1" customWidth="1"/>
    <col min="7045" max="7045" width="14.140625" style="1" customWidth="1"/>
    <col min="7046" max="7046" width="11.42578125" style="1" customWidth="1"/>
    <col min="7047" max="7047" width="11.28515625" style="1" customWidth="1"/>
    <col min="7048" max="7048" width="12.28515625" style="1" customWidth="1"/>
    <col min="7049" max="7049" width="11.28515625" style="1" customWidth="1"/>
    <col min="7050" max="7055" width="10.7109375" style="1" customWidth="1"/>
    <col min="7056" max="7056" width="12.85546875" style="1" customWidth="1"/>
    <col min="7057" max="7057" width="10.7109375" style="1" customWidth="1"/>
    <col min="7058" max="7058" width="11" style="1" customWidth="1"/>
    <col min="7059" max="7060" width="9.140625" style="1" customWidth="1"/>
    <col min="7061" max="7061" width="14.140625" style="1" customWidth="1"/>
    <col min="7062" max="7062" width="11.42578125" style="1" customWidth="1"/>
    <col min="7063" max="7063" width="11.28515625" style="1" customWidth="1"/>
    <col min="7064" max="7064" width="12.28515625" style="1" customWidth="1"/>
    <col min="7065" max="7065" width="11.28515625" style="1" customWidth="1"/>
    <col min="7066" max="7071" width="10.7109375" style="1" customWidth="1"/>
    <col min="7072" max="7072" width="12.85546875" style="1" customWidth="1"/>
    <col min="7073" max="7073" width="10.7109375" style="1" customWidth="1"/>
    <col min="7074" max="7074" width="11" style="1" customWidth="1"/>
    <col min="7075" max="7076" width="9.140625" style="1" customWidth="1"/>
    <col min="7077" max="7077" width="14.140625" style="1" customWidth="1"/>
    <col min="7078" max="7078" width="11.42578125" style="1" customWidth="1"/>
    <col min="7079" max="7079" width="11.28515625" style="1" customWidth="1"/>
    <col min="7080" max="7080" width="12.28515625" style="1" customWidth="1"/>
    <col min="7081" max="7081" width="11.28515625" style="1" customWidth="1"/>
    <col min="7082" max="7087" width="10.7109375" style="1" customWidth="1"/>
    <col min="7088" max="7088" width="12.85546875" style="1" customWidth="1"/>
    <col min="7089" max="7089" width="10.7109375" style="1" customWidth="1"/>
    <col min="7090" max="7090" width="11" style="1" customWidth="1"/>
    <col min="7091" max="7092" width="9.140625" style="1" customWidth="1"/>
    <col min="7093" max="7093" width="14.140625" style="1" customWidth="1"/>
    <col min="7094" max="7094" width="11.42578125" style="1" customWidth="1"/>
    <col min="7095" max="7095" width="11.28515625" style="1" customWidth="1"/>
    <col min="7096" max="7096" width="12.28515625" style="1" customWidth="1"/>
    <col min="7097" max="7097" width="11.28515625" style="1" customWidth="1"/>
    <col min="7098" max="7103" width="10.7109375" style="1" customWidth="1"/>
    <col min="7104" max="7104" width="12.85546875" style="1" customWidth="1"/>
    <col min="7105" max="7105" width="10.7109375" style="1" customWidth="1"/>
    <col min="7106" max="7106" width="11" style="1" customWidth="1"/>
    <col min="7107" max="7108" width="9.140625" style="1" customWidth="1"/>
    <col min="7109" max="7109" width="14.140625" style="1" customWidth="1"/>
    <col min="7110" max="7110" width="11.42578125" style="1" customWidth="1"/>
    <col min="7111" max="7111" width="11.28515625" style="1" customWidth="1"/>
    <col min="7112" max="7112" width="12.28515625" style="1" customWidth="1"/>
    <col min="7113" max="7113" width="11.28515625" style="1" customWidth="1"/>
    <col min="7114" max="7119" width="10.7109375" style="1" customWidth="1"/>
    <col min="7120" max="7120" width="12.85546875" style="1" customWidth="1"/>
    <col min="7121" max="7121" width="10.7109375" style="1" customWidth="1"/>
    <col min="7122" max="7122" width="11" style="1" customWidth="1"/>
    <col min="7123" max="7124" width="9.140625" style="1" customWidth="1"/>
    <col min="7125" max="7125" width="14.140625" style="1" customWidth="1"/>
    <col min="7126" max="7126" width="11.42578125" style="1" customWidth="1"/>
    <col min="7127" max="7127" width="11.28515625" style="1" customWidth="1"/>
    <col min="7128" max="7128" width="12.28515625" style="1" customWidth="1"/>
    <col min="7129" max="7129" width="11.28515625" style="1" customWidth="1"/>
    <col min="7130" max="7135" width="10.7109375" style="1" customWidth="1"/>
    <col min="7136" max="7136" width="12.85546875" style="1" customWidth="1"/>
    <col min="7137" max="7137" width="10.7109375" style="1" customWidth="1"/>
    <col min="7138" max="7138" width="11" style="1" customWidth="1"/>
    <col min="7139" max="7140" width="9.140625" style="1" customWidth="1"/>
    <col min="7141" max="7141" width="14.140625" style="1" customWidth="1"/>
    <col min="7142" max="7142" width="11.42578125" style="1" customWidth="1"/>
    <col min="7143" max="7143" width="11.28515625" style="1" customWidth="1"/>
    <col min="7144" max="7144" width="12.28515625" style="1" customWidth="1"/>
    <col min="7145" max="7145" width="11.28515625" style="1" customWidth="1"/>
    <col min="7146" max="7151" width="10.7109375" style="1" customWidth="1"/>
    <col min="7152" max="7152" width="12.85546875" style="1" customWidth="1"/>
    <col min="7153" max="7153" width="10.7109375" style="1" customWidth="1"/>
    <col min="7154" max="7154" width="11" style="1" customWidth="1"/>
    <col min="7155" max="7156" width="9.140625" style="1" customWidth="1"/>
    <col min="7157" max="7157" width="14.140625" style="1" customWidth="1"/>
    <col min="7158" max="7158" width="11.42578125" style="1" customWidth="1"/>
    <col min="7159" max="7159" width="11.28515625" style="1" customWidth="1"/>
    <col min="7160" max="7160" width="12.28515625" style="1" customWidth="1"/>
    <col min="7161" max="7161" width="11.28515625" style="1" customWidth="1"/>
    <col min="7162" max="7167" width="10.7109375" style="1" customWidth="1"/>
    <col min="7168" max="7168" width="12.85546875" style="1" customWidth="1"/>
    <col min="7169" max="7169" width="10.7109375" style="1" customWidth="1"/>
    <col min="7170" max="7170" width="11" style="1" customWidth="1"/>
    <col min="7171" max="7172" width="9.140625" style="1" customWidth="1"/>
    <col min="7173" max="7173" width="14.140625" style="1" customWidth="1"/>
    <col min="7174" max="7174" width="11.42578125" style="1" customWidth="1"/>
    <col min="7175" max="7175" width="11.28515625" style="1" customWidth="1"/>
    <col min="7176" max="7176" width="12.28515625" style="1" customWidth="1"/>
    <col min="7177" max="7177" width="11.28515625" style="1" customWidth="1"/>
    <col min="7178" max="7183" width="10.7109375" style="1" bestFit="1" customWidth="1"/>
    <col min="7184" max="7184" width="12.85546875" style="1" customWidth="1"/>
    <col min="7185" max="7185" width="10.7109375" style="1" customWidth="1"/>
    <col min="7186" max="7186" width="11" style="1" customWidth="1"/>
    <col min="7187" max="7187" width="12" style="1" customWidth="1"/>
    <col min="7188" max="7232" width="9.140625" style="1"/>
    <col min="7233" max="7233" width="6" style="1" customWidth="1"/>
    <col min="7234" max="7234" width="9.140625" style="1"/>
    <col min="7235" max="7235" width="15.42578125" style="1" customWidth="1"/>
    <col min="7236" max="7236" width="14.85546875" style="1" customWidth="1"/>
    <col min="7237" max="7237" width="14.140625" style="1" customWidth="1"/>
    <col min="7238" max="7238" width="11.42578125" style="1" customWidth="1"/>
    <col min="7239" max="7239" width="11.28515625" style="1" customWidth="1"/>
    <col min="7240" max="7240" width="12.28515625" style="1" customWidth="1"/>
    <col min="7241" max="7241" width="11.28515625" style="1" customWidth="1"/>
    <col min="7242" max="7247" width="10.7109375" style="1" customWidth="1"/>
    <col min="7248" max="7248" width="12.85546875" style="1" customWidth="1"/>
    <col min="7249" max="7249" width="10.7109375" style="1" customWidth="1"/>
    <col min="7250" max="7250" width="11" style="1" customWidth="1"/>
    <col min="7251" max="7252" width="9.140625" style="1" customWidth="1"/>
    <col min="7253" max="7253" width="14.140625" style="1" customWidth="1"/>
    <col min="7254" max="7254" width="11.42578125" style="1" customWidth="1"/>
    <col min="7255" max="7255" width="11.28515625" style="1" customWidth="1"/>
    <col min="7256" max="7256" width="12.28515625" style="1" customWidth="1"/>
    <col min="7257" max="7257" width="11.28515625" style="1" customWidth="1"/>
    <col min="7258" max="7263" width="10.7109375" style="1" customWidth="1"/>
    <col min="7264" max="7264" width="12.85546875" style="1" customWidth="1"/>
    <col min="7265" max="7265" width="10.7109375" style="1" customWidth="1"/>
    <col min="7266" max="7266" width="11" style="1" customWidth="1"/>
    <col min="7267" max="7268" width="9.140625" style="1" customWidth="1"/>
    <col min="7269" max="7269" width="14.140625" style="1" customWidth="1"/>
    <col min="7270" max="7270" width="11.42578125" style="1" customWidth="1"/>
    <col min="7271" max="7271" width="11.28515625" style="1" customWidth="1"/>
    <col min="7272" max="7272" width="12.28515625" style="1" customWidth="1"/>
    <col min="7273" max="7273" width="11.28515625" style="1" customWidth="1"/>
    <col min="7274" max="7279" width="10.7109375" style="1" customWidth="1"/>
    <col min="7280" max="7280" width="12.85546875" style="1" customWidth="1"/>
    <col min="7281" max="7281" width="10.7109375" style="1" customWidth="1"/>
    <col min="7282" max="7282" width="11" style="1" customWidth="1"/>
    <col min="7283" max="7284" width="9.140625" style="1" customWidth="1"/>
    <col min="7285" max="7285" width="14.140625" style="1" customWidth="1"/>
    <col min="7286" max="7286" width="11.42578125" style="1" customWidth="1"/>
    <col min="7287" max="7287" width="11.28515625" style="1" customWidth="1"/>
    <col min="7288" max="7288" width="12.28515625" style="1" customWidth="1"/>
    <col min="7289" max="7289" width="11.28515625" style="1" customWidth="1"/>
    <col min="7290" max="7295" width="10.7109375" style="1" customWidth="1"/>
    <col min="7296" max="7296" width="12.85546875" style="1" customWidth="1"/>
    <col min="7297" max="7297" width="10.7109375" style="1" customWidth="1"/>
    <col min="7298" max="7298" width="11" style="1" customWidth="1"/>
    <col min="7299" max="7300" width="9.140625" style="1" customWidth="1"/>
    <col min="7301" max="7301" width="14.140625" style="1" customWidth="1"/>
    <col min="7302" max="7302" width="11.42578125" style="1" customWidth="1"/>
    <col min="7303" max="7303" width="11.28515625" style="1" customWidth="1"/>
    <col min="7304" max="7304" width="12.28515625" style="1" customWidth="1"/>
    <col min="7305" max="7305" width="11.28515625" style="1" customWidth="1"/>
    <col min="7306" max="7311" width="10.7109375" style="1" customWidth="1"/>
    <col min="7312" max="7312" width="12.85546875" style="1" customWidth="1"/>
    <col min="7313" max="7313" width="10.7109375" style="1" customWidth="1"/>
    <col min="7314" max="7314" width="11" style="1" customWidth="1"/>
    <col min="7315" max="7316" width="9.140625" style="1" customWidth="1"/>
    <col min="7317" max="7317" width="14.140625" style="1" customWidth="1"/>
    <col min="7318" max="7318" width="11.42578125" style="1" customWidth="1"/>
    <col min="7319" max="7319" width="11.28515625" style="1" customWidth="1"/>
    <col min="7320" max="7320" width="12.28515625" style="1" customWidth="1"/>
    <col min="7321" max="7321" width="11.28515625" style="1" customWidth="1"/>
    <col min="7322" max="7327" width="10.7109375" style="1" customWidth="1"/>
    <col min="7328" max="7328" width="12.85546875" style="1" customWidth="1"/>
    <col min="7329" max="7329" width="10.7109375" style="1" customWidth="1"/>
    <col min="7330" max="7330" width="11" style="1" customWidth="1"/>
    <col min="7331" max="7332" width="9.140625" style="1" customWidth="1"/>
    <col min="7333" max="7333" width="14.140625" style="1" customWidth="1"/>
    <col min="7334" max="7334" width="11.42578125" style="1" customWidth="1"/>
    <col min="7335" max="7335" width="11.28515625" style="1" customWidth="1"/>
    <col min="7336" max="7336" width="12.28515625" style="1" customWidth="1"/>
    <col min="7337" max="7337" width="11.28515625" style="1" customWidth="1"/>
    <col min="7338" max="7343" width="10.7109375" style="1" customWidth="1"/>
    <col min="7344" max="7344" width="12.85546875" style="1" customWidth="1"/>
    <col min="7345" max="7345" width="10.7109375" style="1" customWidth="1"/>
    <col min="7346" max="7346" width="11" style="1" customWidth="1"/>
    <col min="7347" max="7348" width="9.140625" style="1" customWidth="1"/>
    <col min="7349" max="7349" width="14.140625" style="1" customWidth="1"/>
    <col min="7350" max="7350" width="11.42578125" style="1" customWidth="1"/>
    <col min="7351" max="7351" width="11.28515625" style="1" customWidth="1"/>
    <col min="7352" max="7352" width="12.28515625" style="1" customWidth="1"/>
    <col min="7353" max="7353" width="11.28515625" style="1" customWidth="1"/>
    <col min="7354" max="7359" width="10.7109375" style="1" customWidth="1"/>
    <col min="7360" max="7360" width="12.85546875" style="1" customWidth="1"/>
    <col min="7361" max="7361" width="10.7109375" style="1" customWidth="1"/>
    <col min="7362" max="7362" width="11" style="1" customWidth="1"/>
    <col min="7363" max="7364" width="9.140625" style="1" customWidth="1"/>
    <col min="7365" max="7365" width="14.140625" style="1" customWidth="1"/>
    <col min="7366" max="7366" width="11.42578125" style="1" customWidth="1"/>
    <col min="7367" max="7367" width="11.28515625" style="1" customWidth="1"/>
    <col min="7368" max="7368" width="12.28515625" style="1" customWidth="1"/>
    <col min="7369" max="7369" width="11.28515625" style="1" customWidth="1"/>
    <col min="7370" max="7375" width="10.7109375" style="1" customWidth="1"/>
    <col min="7376" max="7376" width="12.85546875" style="1" customWidth="1"/>
    <col min="7377" max="7377" width="10.7109375" style="1" customWidth="1"/>
    <col min="7378" max="7378" width="11" style="1" customWidth="1"/>
    <col min="7379" max="7380" width="9.140625" style="1" customWidth="1"/>
    <col min="7381" max="7381" width="14.140625" style="1" customWidth="1"/>
    <col min="7382" max="7382" width="11.42578125" style="1" customWidth="1"/>
    <col min="7383" max="7383" width="11.28515625" style="1" customWidth="1"/>
    <col min="7384" max="7384" width="12.28515625" style="1" customWidth="1"/>
    <col min="7385" max="7385" width="11.28515625" style="1" customWidth="1"/>
    <col min="7386" max="7391" width="10.7109375" style="1" customWidth="1"/>
    <col min="7392" max="7392" width="12.85546875" style="1" customWidth="1"/>
    <col min="7393" max="7393" width="10.7109375" style="1" customWidth="1"/>
    <col min="7394" max="7394" width="11" style="1" customWidth="1"/>
    <col min="7395" max="7396" width="9.140625" style="1" customWidth="1"/>
    <col min="7397" max="7397" width="14.140625" style="1" customWidth="1"/>
    <col min="7398" max="7398" width="11.42578125" style="1" customWidth="1"/>
    <col min="7399" max="7399" width="11.28515625" style="1" customWidth="1"/>
    <col min="7400" max="7400" width="12.28515625" style="1" customWidth="1"/>
    <col min="7401" max="7401" width="11.28515625" style="1" customWidth="1"/>
    <col min="7402" max="7407" width="10.7109375" style="1" customWidth="1"/>
    <col min="7408" max="7408" width="12.85546875" style="1" customWidth="1"/>
    <col min="7409" max="7409" width="10.7109375" style="1" customWidth="1"/>
    <col min="7410" max="7410" width="11" style="1" customWidth="1"/>
    <col min="7411" max="7412" width="9.140625" style="1" customWidth="1"/>
    <col min="7413" max="7413" width="14.140625" style="1" customWidth="1"/>
    <col min="7414" max="7414" width="11.42578125" style="1" customWidth="1"/>
    <col min="7415" max="7415" width="11.28515625" style="1" customWidth="1"/>
    <col min="7416" max="7416" width="12.28515625" style="1" customWidth="1"/>
    <col min="7417" max="7417" width="11.28515625" style="1" customWidth="1"/>
    <col min="7418" max="7423" width="10.7109375" style="1" customWidth="1"/>
    <col min="7424" max="7424" width="12.85546875" style="1" customWidth="1"/>
    <col min="7425" max="7425" width="10.7109375" style="1" customWidth="1"/>
    <col min="7426" max="7426" width="11" style="1" customWidth="1"/>
    <col min="7427" max="7428" width="9.140625" style="1" customWidth="1"/>
    <col min="7429" max="7429" width="14.140625" style="1" customWidth="1"/>
    <col min="7430" max="7430" width="11.42578125" style="1" customWidth="1"/>
    <col min="7431" max="7431" width="11.28515625" style="1" customWidth="1"/>
    <col min="7432" max="7432" width="12.28515625" style="1" customWidth="1"/>
    <col min="7433" max="7433" width="11.28515625" style="1" customWidth="1"/>
    <col min="7434" max="7439" width="10.7109375" style="1" bestFit="1" customWidth="1"/>
    <col min="7440" max="7440" width="12.85546875" style="1" customWidth="1"/>
    <col min="7441" max="7441" width="10.7109375" style="1" customWidth="1"/>
    <col min="7442" max="7442" width="11" style="1" customWidth="1"/>
    <col min="7443" max="7443" width="12" style="1" customWidth="1"/>
    <col min="7444" max="7488" width="9.140625" style="1"/>
    <col min="7489" max="7489" width="6" style="1" customWidth="1"/>
    <col min="7490" max="7490" width="9.140625" style="1"/>
    <col min="7491" max="7491" width="15.42578125" style="1" customWidth="1"/>
    <col min="7492" max="7492" width="14.85546875" style="1" customWidth="1"/>
    <col min="7493" max="7493" width="14.140625" style="1" customWidth="1"/>
    <col min="7494" max="7494" width="11.42578125" style="1" customWidth="1"/>
    <col min="7495" max="7495" width="11.28515625" style="1" customWidth="1"/>
    <col min="7496" max="7496" width="12.28515625" style="1" customWidth="1"/>
    <col min="7497" max="7497" width="11.28515625" style="1" customWidth="1"/>
    <col min="7498" max="7503" width="10.7109375" style="1" customWidth="1"/>
    <col min="7504" max="7504" width="12.85546875" style="1" customWidth="1"/>
    <col min="7505" max="7505" width="10.7109375" style="1" customWidth="1"/>
    <col min="7506" max="7506" width="11" style="1" customWidth="1"/>
    <col min="7507" max="7508" width="9.140625" style="1" customWidth="1"/>
    <col min="7509" max="7509" width="14.140625" style="1" customWidth="1"/>
    <col min="7510" max="7510" width="11.42578125" style="1" customWidth="1"/>
    <col min="7511" max="7511" width="11.28515625" style="1" customWidth="1"/>
    <col min="7512" max="7512" width="12.28515625" style="1" customWidth="1"/>
    <col min="7513" max="7513" width="11.28515625" style="1" customWidth="1"/>
    <col min="7514" max="7519" width="10.7109375" style="1" customWidth="1"/>
    <col min="7520" max="7520" width="12.85546875" style="1" customWidth="1"/>
    <col min="7521" max="7521" width="10.7109375" style="1" customWidth="1"/>
    <col min="7522" max="7522" width="11" style="1" customWidth="1"/>
    <col min="7523" max="7524" width="9.140625" style="1" customWidth="1"/>
    <col min="7525" max="7525" width="14.140625" style="1" customWidth="1"/>
    <col min="7526" max="7526" width="11.42578125" style="1" customWidth="1"/>
    <col min="7527" max="7527" width="11.28515625" style="1" customWidth="1"/>
    <col min="7528" max="7528" width="12.28515625" style="1" customWidth="1"/>
    <col min="7529" max="7529" width="11.28515625" style="1" customWidth="1"/>
    <col min="7530" max="7535" width="10.7109375" style="1" customWidth="1"/>
    <col min="7536" max="7536" width="12.85546875" style="1" customWidth="1"/>
    <col min="7537" max="7537" width="10.7109375" style="1" customWidth="1"/>
    <col min="7538" max="7538" width="11" style="1" customWidth="1"/>
    <col min="7539" max="7540" width="9.140625" style="1" customWidth="1"/>
    <col min="7541" max="7541" width="14.140625" style="1" customWidth="1"/>
    <col min="7542" max="7542" width="11.42578125" style="1" customWidth="1"/>
    <col min="7543" max="7543" width="11.28515625" style="1" customWidth="1"/>
    <col min="7544" max="7544" width="12.28515625" style="1" customWidth="1"/>
    <col min="7545" max="7545" width="11.28515625" style="1" customWidth="1"/>
    <col min="7546" max="7551" width="10.7109375" style="1" customWidth="1"/>
    <col min="7552" max="7552" width="12.85546875" style="1" customWidth="1"/>
    <col min="7553" max="7553" width="10.7109375" style="1" customWidth="1"/>
    <col min="7554" max="7554" width="11" style="1" customWidth="1"/>
    <col min="7555" max="7556" width="9.140625" style="1" customWidth="1"/>
    <col min="7557" max="7557" width="14.140625" style="1" customWidth="1"/>
    <col min="7558" max="7558" width="11.42578125" style="1" customWidth="1"/>
    <col min="7559" max="7559" width="11.28515625" style="1" customWidth="1"/>
    <col min="7560" max="7560" width="12.28515625" style="1" customWidth="1"/>
    <col min="7561" max="7561" width="11.28515625" style="1" customWidth="1"/>
    <col min="7562" max="7567" width="10.7109375" style="1" customWidth="1"/>
    <col min="7568" max="7568" width="12.85546875" style="1" customWidth="1"/>
    <col min="7569" max="7569" width="10.7109375" style="1" customWidth="1"/>
    <col min="7570" max="7570" width="11" style="1" customWidth="1"/>
    <col min="7571" max="7572" width="9.140625" style="1" customWidth="1"/>
    <col min="7573" max="7573" width="14.140625" style="1" customWidth="1"/>
    <col min="7574" max="7574" width="11.42578125" style="1" customWidth="1"/>
    <col min="7575" max="7575" width="11.28515625" style="1" customWidth="1"/>
    <col min="7576" max="7576" width="12.28515625" style="1" customWidth="1"/>
    <col min="7577" max="7577" width="11.28515625" style="1" customWidth="1"/>
    <col min="7578" max="7583" width="10.7109375" style="1" customWidth="1"/>
    <col min="7584" max="7584" width="12.85546875" style="1" customWidth="1"/>
    <col min="7585" max="7585" width="10.7109375" style="1" customWidth="1"/>
    <col min="7586" max="7586" width="11" style="1" customWidth="1"/>
    <col min="7587" max="7588" width="9.140625" style="1" customWidth="1"/>
    <col min="7589" max="7589" width="14.140625" style="1" customWidth="1"/>
    <col min="7590" max="7590" width="11.42578125" style="1" customWidth="1"/>
    <col min="7591" max="7591" width="11.28515625" style="1" customWidth="1"/>
    <col min="7592" max="7592" width="12.28515625" style="1" customWidth="1"/>
    <col min="7593" max="7593" width="11.28515625" style="1" customWidth="1"/>
    <col min="7594" max="7599" width="10.7109375" style="1" customWidth="1"/>
    <col min="7600" max="7600" width="12.85546875" style="1" customWidth="1"/>
    <col min="7601" max="7601" width="10.7109375" style="1" customWidth="1"/>
    <col min="7602" max="7602" width="11" style="1" customWidth="1"/>
    <col min="7603" max="7604" width="9.140625" style="1" customWidth="1"/>
    <col min="7605" max="7605" width="14.140625" style="1" customWidth="1"/>
    <col min="7606" max="7606" width="11.42578125" style="1" customWidth="1"/>
    <col min="7607" max="7607" width="11.28515625" style="1" customWidth="1"/>
    <col min="7608" max="7608" width="12.28515625" style="1" customWidth="1"/>
    <col min="7609" max="7609" width="11.28515625" style="1" customWidth="1"/>
    <col min="7610" max="7615" width="10.7109375" style="1" customWidth="1"/>
    <col min="7616" max="7616" width="12.85546875" style="1" customWidth="1"/>
    <col min="7617" max="7617" width="10.7109375" style="1" customWidth="1"/>
    <col min="7618" max="7618" width="11" style="1" customWidth="1"/>
    <col min="7619" max="7620" width="9.140625" style="1" customWidth="1"/>
    <col min="7621" max="7621" width="14.140625" style="1" customWidth="1"/>
    <col min="7622" max="7622" width="11.42578125" style="1" customWidth="1"/>
    <col min="7623" max="7623" width="11.28515625" style="1" customWidth="1"/>
    <col min="7624" max="7624" width="12.28515625" style="1" customWidth="1"/>
    <col min="7625" max="7625" width="11.28515625" style="1" customWidth="1"/>
    <col min="7626" max="7631" width="10.7109375" style="1" customWidth="1"/>
    <col min="7632" max="7632" width="12.85546875" style="1" customWidth="1"/>
    <col min="7633" max="7633" width="10.7109375" style="1" customWidth="1"/>
    <col min="7634" max="7634" width="11" style="1" customWidth="1"/>
    <col min="7635" max="7636" width="9.140625" style="1" customWidth="1"/>
    <col min="7637" max="7637" width="14.140625" style="1" customWidth="1"/>
    <col min="7638" max="7638" width="11.42578125" style="1" customWidth="1"/>
    <col min="7639" max="7639" width="11.28515625" style="1" customWidth="1"/>
    <col min="7640" max="7640" width="12.28515625" style="1" customWidth="1"/>
    <col min="7641" max="7641" width="11.28515625" style="1" customWidth="1"/>
    <col min="7642" max="7647" width="10.7109375" style="1" customWidth="1"/>
    <col min="7648" max="7648" width="12.85546875" style="1" customWidth="1"/>
    <col min="7649" max="7649" width="10.7109375" style="1" customWidth="1"/>
    <col min="7650" max="7650" width="11" style="1" customWidth="1"/>
    <col min="7651" max="7652" width="9.140625" style="1" customWidth="1"/>
    <col min="7653" max="7653" width="14.140625" style="1" customWidth="1"/>
    <col min="7654" max="7654" width="11.42578125" style="1" customWidth="1"/>
    <col min="7655" max="7655" width="11.28515625" style="1" customWidth="1"/>
    <col min="7656" max="7656" width="12.28515625" style="1" customWidth="1"/>
    <col min="7657" max="7657" width="11.28515625" style="1" customWidth="1"/>
    <col min="7658" max="7663" width="10.7109375" style="1" customWidth="1"/>
    <col min="7664" max="7664" width="12.85546875" style="1" customWidth="1"/>
    <col min="7665" max="7665" width="10.7109375" style="1" customWidth="1"/>
    <col min="7666" max="7666" width="11" style="1" customWidth="1"/>
    <col min="7667" max="7668" width="9.140625" style="1" customWidth="1"/>
    <col min="7669" max="7669" width="14.140625" style="1" customWidth="1"/>
    <col min="7670" max="7670" width="11.42578125" style="1" customWidth="1"/>
    <col min="7671" max="7671" width="11.28515625" style="1" customWidth="1"/>
    <col min="7672" max="7672" width="12.28515625" style="1" customWidth="1"/>
    <col min="7673" max="7673" width="11.28515625" style="1" customWidth="1"/>
    <col min="7674" max="7679" width="10.7109375" style="1" customWidth="1"/>
    <col min="7680" max="7680" width="12.85546875" style="1" customWidth="1"/>
    <col min="7681" max="7681" width="10.7109375" style="1" customWidth="1"/>
    <col min="7682" max="7682" width="11" style="1" customWidth="1"/>
    <col min="7683" max="7684" width="9.140625" style="1" customWidth="1"/>
    <col min="7685" max="7685" width="14.140625" style="1" customWidth="1"/>
    <col min="7686" max="7686" width="11.42578125" style="1" customWidth="1"/>
    <col min="7687" max="7687" width="11.28515625" style="1" customWidth="1"/>
    <col min="7688" max="7688" width="12.28515625" style="1" customWidth="1"/>
    <col min="7689" max="7689" width="11.28515625" style="1" customWidth="1"/>
    <col min="7690" max="7695" width="10.7109375" style="1" bestFit="1" customWidth="1"/>
    <col min="7696" max="7696" width="12.85546875" style="1" customWidth="1"/>
    <col min="7697" max="7697" width="10.7109375" style="1" customWidth="1"/>
    <col min="7698" max="7698" width="11" style="1" customWidth="1"/>
    <col min="7699" max="7699" width="12" style="1" customWidth="1"/>
    <col min="7700" max="7744" width="9.140625" style="1"/>
    <col min="7745" max="7745" width="6" style="1" customWidth="1"/>
    <col min="7746" max="7746" width="9.140625" style="1"/>
    <col min="7747" max="7747" width="15.42578125" style="1" customWidth="1"/>
    <col min="7748" max="7748" width="14.85546875" style="1" customWidth="1"/>
    <col min="7749" max="7749" width="14.140625" style="1" customWidth="1"/>
    <col min="7750" max="7750" width="11.42578125" style="1" customWidth="1"/>
    <col min="7751" max="7751" width="11.28515625" style="1" customWidth="1"/>
    <col min="7752" max="7752" width="12.28515625" style="1" customWidth="1"/>
    <col min="7753" max="7753" width="11.28515625" style="1" customWidth="1"/>
    <col min="7754" max="7759" width="10.7109375" style="1" customWidth="1"/>
    <col min="7760" max="7760" width="12.85546875" style="1" customWidth="1"/>
    <col min="7761" max="7761" width="10.7109375" style="1" customWidth="1"/>
    <col min="7762" max="7762" width="11" style="1" customWidth="1"/>
    <col min="7763" max="7764" width="9.140625" style="1" customWidth="1"/>
    <col min="7765" max="7765" width="14.140625" style="1" customWidth="1"/>
    <col min="7766" max="7766" width="11.42578125" style="1" customWidth="1"/>
    <col min="7767" max="7767" width="11.28515625" style="1" customWidth="1"/>
    <col min="7768" max="7768" width="12.28515625" style="1" customWidth="1"/>
    <col min="7769" max="7769" width="11.28515625" style="1" customWidth="1"/>
    <col min="7770" max="7775" width="10.7109375" style="1" customWidth="1"/>
    <col min="7776" max="7776" width="12.85546875" style="1" customWidth="1"/>
    <col min="7777" max="7777" width="10.7109375" style="1" customWidth="1"/>
    <col min="7778" max="7778" width="11" style="1" customWidth="1"/>
    <col min="7779" max="7780" width="9.140625" style="1" customWidth="1"/>
    <col min="7781" max="7781" width="14.140625" style="1" customWidth="1"/>
    <col min="7782" max="7782" width="11.42578125" style="1" customWidth="1"/>
    <col min="7783" max="7783" width="11.28515625" style="1" customWidth="1"/>
    <col min="7784" max="7784" width="12.28515625" style="1" customWidth="1"/>
    <col min="7785" max="7785" width="11.28515625" style="1" customWidth="1"/>
    <col min="7786" max="7791" width="10.7109375" style="1" customWidth="1"/>
    <col min="7792" max="7792" width="12.85546875" style="1" customWidth="1"/>
    <col min="7793" max="7793" width="10.7109375" style="1" customWidth="1"/>
    <col min="7794" max="7794" width="11" style="1" customWidth="1"/>
    <col min="7795" max="7796" width="9.140625" style="1" customWidth="1"/>
    <col min="7797" max="7797" width="14.140625" style="1" customWidth="1"/>
    <col min="7798" max="7798" width="11.42578125" style="1" customWidth="1"/>
    <col min="7799" max="7799" width="11.28515625" style="1" customWidth="1"/>
    <col min="7800" max="7800" width="12.28515625" style="1" customWidth="1"/>
    <col min="7801" max="7801" width="11.28515625" style="1" customWidth="1"/>
    <col min="7802" max="7807" width="10.7109375" style="1" customWidth="1"/>
    <col min="7808" max="7808" width="12.85546875" style="1" customWidth="1"/>
    <col min="7809" max="7809" width="10.7109375" style="1" customWidth="1"/>
    <col min="7810" max="7810" width="11" style="1" customWidth="1"/>
    <col min="7811" max="7812" width="9.140625" style="1" customWidth="1"/>
    <col min="7813" max="7813" width="14.140625" style="1" customWidth="1"/>
    <col min="7814" max="7814" width="11.42578125" style="1" customWidth="1"/>
    <col min="7815" max="7815" width="11.28515625" style="1" customWidth="1"/>
    <col min="7816" max="7816" width="12.28515625" style="1" customWidth="1"/>
    <col min="7817" max="7817" width="11.28515625" style="1" customWidth="1"/>
    <col min="7818" max="7823" width="10.7109375" style="1" customWidth="1"/>
    <col min="7824" max="7824" width="12.85546875" style="1" customWidth="1"/>
    <col min="7825" max="7825" width="10.7109375" style="1" customWidth="1"/>
    <col min="7826" max="7826" width="11" style="1" customWidth="1"/>
    <col min="7827" max="7828" width="9.140625" style="1" customWidth="1"/>
    <col min="7829" max="7829" width="14.140625" style="1" customWidth="1"/>
    <col min="7830" max="7830" width="11.42578125" style="1" customWidth="1"/>
    <col min="7831" max="7831" width="11.28515625" style="1" customWidth="1"/>
    <col min="7832" max="7832" width="12.28515625" style="1" customWidth="1"/>
    <col min="7833" max="7833" width="11.28515625" style="1" customWidth="1"/>
    <col min="7834" max="7839" width="10.7109375" style="1" customWidth="1"/>
    <col min="7840" max="7840" width="12.85546875" style="1" customWidth="1"/>
    <col min="7841" max="7841" width="10.7109375" style="1" customWidth="1"/>
    <col min="7842" max="7842" width="11" style="1" customWidth="1"/>
    <col min="7843" max="7844" width="9.140625" style="1" customWidth="1"/>
    <col min="7845" max="7845" width="14.140625" style="1" customWidth="1"/>
    <col min="7846" max="7846" width="11.42578125" style="1" customWidth="1"/>
    <col min="7847" max="7847" width="11.28515625" style="1" customWidth="1"/>
    <col min="7848" max="7848" width="12.28515625" style="1" customWidth="1"/>
    <col min="7849" max="7849" width="11.28515625" style="1" customWidth="1"/>
    <col min="7850" max="7855" width="10.7109375" style="1" customWidth="1"/>
    <col min="7856" max="7856" width="12.85546875" style="1" customWidth="1"/>
    <col min="7857" max="7857" width="10.7109375" style="1" customWidth="1"/>
    <col min="7858" max="7858" width="11" style="1" customWidth="1"/>
    <col min="7859" max="7860" width="9.140625" style="1" customWidth="1"/>
    <col min="7861" max="7861" width="14.140625" style="1" customWidth="1"/>
    <col min="7862" max="7862" width="11.42578125" style="1" customWidth="1"/>
    <col min="7863" max="7863" width="11.28515625" style="1" customWidth="1"/>
    <col min="7864" max="7864" width="12.28515625" style="1" customWidth="1"/>
    <col min="7865" max="7865" width="11.28515625" style="1" customWidth="1"/>
    <col min="7866" max="7871" width="10.7109375" style="1" customWidth="1"/>
    <col min="7872" max="7872" width="12.85546875" style="1" customWidth="1"/>
    <col min="7873" max="7873" width="10.7109375" style="1" customWidth="1"/>
    <col min="7874" max="7874" width="11" style="1" customWidth="1"/>
    <col min="7875" max="7876" width="9.140625" style="1" customWidth="1"/>
    <col min="7877" max="7877" width="14.140625" style="1" customWidth="1"/>
    <col min="7878" max="7878" width="11.42578125" style="1" customWidth="1"/>
    <col min="7879" max="7879" width="11.28515625" style="1" customWidth="1"/>
    <col min="7880" max="7880" width="12.28515625" style="1" customWidth="1"/>
    <col min="7881" max="7881" width="11.28515625" style="1" customWidth="1"/>
    <col min="7882" max="7887" width="10.7109375" style="1" customWidth="1"/>
    <col min="7888" max="7888" width="12.85546875" style="1" customWidth="1"/>
    <col min="7889" max="7889" width="10.7109375" style="1" customWidth="1"/>
    <col min="7890" max="7890" width="11" style="1" customWidth="1"/>
    <col min="7891" max="7892" width="9.140625" style="1" customWidth="1"/>
    <col min="7893" max="7893" width="14.140625" style="1" customWidth="1"/>
    <col min="7894" max="7894" width="11.42578125" style="1" customWidth="1"/>
    <col min="7895" max="7895" width="11.28515625" style="1" customWidth="1"/>
    <col min="7896" max="7896" width="12.28515625" style="1" customWidth="1"/>
    <col min="7897" max="7897" width="11.28515625" style="1" customWidth="1"/>
    <col min="7898" max="7903" width="10.7109375" style="1" customWidth="1"/>
    <col min="7904" max="7904" width="12.85546875" style="1" customWidth="1"/>
    <col min="7905" max="7905" width="10.7109375" style="1" customWidth="1"/>
    <col min="7906" max="7906" width="11" style="1" customWidth="1"/>
    <col min="7907" max="7908" width="9.140625" style="1" customWidth="1"/>
    <col min="7909" max="7909" width="14.140625" style="1" customWidth="1"/>
    <col min="7910" max="7910" width="11.42578125" style="1" customWidth="1"/>
    <col min="7911" max="7911" width="11.28515625" style="1" customWidth="1"/>
    <col min="7912" max="7912" width="12.28515625" style="1" customWidth="1"/>
    <col min="7913" max="7913" width="11.28515625" style="1" customWidth="1"/>
    <col min="7914" max="7919" width="10.7109375" style="1" customWidth="1"/>
    <col min="7920" max="7920" width="12.85546875" style="1" customWidth="1"/>
    <col min="7921" max="7921" width="10.7109375" style="1" customWidth="1"/>
    <col min="7922" max="7922" width="11" style="1" customWidth="1"/>
    <col min="7923" max="7924" width="9.140625" style="1" customWidth="1"/>
    <col min="7925" max="7925" width="14.140625" style="1" customWidth="1"/>
    <col min="7926" max="7926" width="11.42578125" style="1" customWidth="1"/>
    <col min="7927" max="7927" width="11.28515625" style="1" customWidth="1"/>
    <col min="7928" max="7928" width="12.28515625" style="1" customWidth="1"/>
    <col min="7929" max="7929" width="11.28515625" style="1" customWidth="1"/>
    <col min="7930" max="7935" width="10.7109375" style="1" customWidth="1"/>
    <col min="7936" max="7936" width="12.85546875" style="1" customWidth="1"/>
    <col min="7937" max="7937" width="10.7109375" style="1" customWidth="1"/>
    <col min="7938" max="7938" width="11" style="1" customWidth="1"/>
    <col min="7939" max="7940" width="9.140625" style="1" customWidth="1"/>
    <col min="7941" max="7941" width="14.140625" style="1" customWidth="1"/>
    <col min="7942" max="7942" width="11.42578125" style="1" customWidth="1"/>
    <col min="7943" max="7943" width="11.28515625" style="1" customWidth="1"/>
    <col min="7944" max="7944" width="12.28515625" style="1" customWidth="1"/>
    <col min="7945" max="7945" width="11.28515625" style="1" customWidth="1"/>
    <col min="7946" max="7951" width="10.7109375" style="1" bestFit="1" customWidth="1"/>
    <col min="7952" max="7952" width="12.85546875" style="1" customWidth="1"/>
    <col min="7953" max="7953" width="10.7109375" style="1" customWidth="1"/>
    <col min="7954" max="7954" width="11" style="1" customWidth="1"/>
    <col min="7955" max="7955" width="12" style="1" customWidth="1"/>
    <col min="7956" max="8000" width="9.140625" style="1"/>
    <col min="8001" max="8001" width="6" style="1" customWidth="1"/>
    <col min="8002" max="8002" width="9.140625" style="1"/>
    <col min="8003" max="8003" width="15.42578125" style="1" customWidth="1"/>
    <col min="8004" max="8004" width="14.85546875" style="1" customWidth="1"/>
    <col min="8005" max="8005" width="14.140625" style="1" customWidth="1"/>
    <col min="8006" max="8006" width="11.42578125" style="1" customWidth="1"/>
    <col min="8007" max="8007" width="11.28515625" style="1" customWidth="1"/>
    <col min="8008" max="8008" width="12.28515625" style="1" customWidth="1"/>
    <col min="8009" max="8009" width="11.28515625" style="1" customWidth="1"/>
    <col min="8010" max="8015" width="10.7109375" style="1" customWidth="1"/>
    <col min="8016" max="8016" width="12.85546875" style="1" customWidth="1"/>
    <col min="8017" max="8017" width="10.7109375" style="1" customWidth="1"/>
    <col min="8018" max="8018" width="11" style="1" customWidth="1"/>
    <col min="8019" max="8020" width="9.140625" style="1" customWidth="1"/>
    <col min="8021" max="8021" width="14.140625" style="1" customWidth="1"/>
    <col min="8022" max="8022" width="11.42578125" style="1" customWidth="1"/>
    <col min="8023" max="8023" width="11.28515625" style="1" customWidth="1"/>
    <col min="8024" max="8024" width="12.28515625" style="1" customWidth="1"/>
    <col min="8025" max="8025" width="11.28515625" style="1" customWidth="1"/>
    <col min="8026" max="8031" width="10.7109375" style="1" customWidth="1"/>
    <col min="8032" max="8032" width="12.85546875" style="1" customWidth="1"/>
    <col min="8033" max="8033" width="10.7109375" style="1" customWidth="1"/>
    <col min="8034" max="8034" width="11" style="1" customWidth="1"/>
    <col min="8035" max="8036" width="9.140625" style="1" customWidth="1"/>
    <col min="8037" max="8037" width="14.140625" style="1" customWidth="1"/>
    <col min="8038" max="8038" width="11.42578125" style="1" customWidth="1"/>
    <col min="8039" max="8039" width="11.28515625" style="1" customWidth="1"/>
    <col min="8040" max="8040" width="12.28515625" style="1" customWidth="1"/>
    <col min="8041" max="8041" width="11.28515625" style="1" customWidth="1"/>
    <col min="8042" max="8047" width="10.7109375" style="1" customWidth="1"/>
    <col min="8048" max="8048" width="12.85546875" style="1" customWidth="1"/>
    <col min="8049" max="8049" width="10.7109375" style="1" customWidth="1"/>
    <col min="8050" max="8050" width="11" style="1" customWidth="1"/>
    <col min="8051" max="8052" width="9.140625" style="1" customWidth="1"/>
    <col min="8053" max="8053" width="14.140625" style="1" customWidth="1"/>
    <col min="8054" max="8054" width="11.42578125" style="1" customWidth="1"/>
    <col min="8055" max="8055" width="11.28515625" style="1" customWidth="1"/>
    <col min="8056" max="8056" width="12.28515625" style="1" customWidth="1"/>
    <col min="8057" max="8057" width="11.28515625" style="1" customWidth="1"/>
    <col min="8058" max="8063" width="10.7109375" style="1" customWidth="1"/>
    <col min="8064" max="8064" width="12.85546875" style="1" customWidth="1"/>
    <col min="8065" max="8065" width="10.7109375" style="1" customWidth="1"/>
    <col min="8066" max="8066" width="11" style="1" customWidth="1"/>
    <col min="8067" max="8068" width="9.140625" style="1" customWidth="1"/>
    <col min="8069" max="8069" width="14.140625" style="1" customWidth="1"/>
    <col min="8070" max="8070" width="11.42578125" style="1" customWidth="1"/>
    <col min="8071" max="8071" width="11.28515625" style="1" customWidth="1"/>
    <col min="8072" max="8072" width="12.28515625" style="1" customWidth="1"/>
    <col min="8073" max="8073" width="11.28515625" style="1" customWidth="1"/>
    <col min="8074" max="8079" width="10.7109375" style="1" customWidth="1"/>
    <col min="8080" max="8080" width="12.85546875" style="1" customWidth="1"/>
    <col min="8081" max="8081" width="10.7109375" style="1" customWidth="1"/>
    <col min="8082" max="8082" width="11" style="1" customWidth="1"/>
    <col min="8083" max="8084" width="9.140625" style="1" customWidth="1"/>
    <col min="8085" max="8085" width="14.140625" style="1" customWidth="1"/>
    <col min="8086" max="8086" width="11.42578125" style="1" customWidth="1"/>
    <col min="8087" max="8087" width="11.28515625" style="1" customWidth="1"/>
    <col min="8088" max="8088" width="12.28515625" style="1" customWidth="1"/>
    <col min="8089" max="8089" width="11.28515625" style="1" customWidth="1"/>
    <col min="8090" max="8095" width="10.7109375" style="1" customWidth="1"/>
    <col min="8096" max="8096" width="12.85546875" style="1" customWidth="1"/>
    <col min="8097" max="8097" width="10.7109375" style="1" customWidth="1"/>
    <col min="8098" max="8098" width="11" style="1" customWidth="1"/>
    <col min="8099" max="8100" width="9.140625" style="1" customWidth="1"/>
    <col min="8101" max="8101" width="14.140625" style="1" customWidth="1"/>
    <col min="8102" max="8102" width="11.42578125" style="1" customWidth="1"/>
    <col min="8103" max="8103" width="11.28515625" style="1" customWidth="1"/>
    <col min="8104" max="8104" width="12.28515625" style="1" customWidth="1"/>
    <col min="8105" max="8105" width="11.28515625" style="1" customWidth="1"/>
    <col min="8106" max="8111" width="10.7109375" style="1" customWidth="1"/>
    <col min="8112" max="8112" width="12.85546875" style="1" customWidth="1"/>
    <col min="8113" max="8113" width="10.7109375" style="1" customWidth="1"/>
    <col min="8114" max="8114" width="11" style="1" customWidth="1"/>
    <col min="8115" max="8116" width="9.140625" style="1" customWidth="1"/>
    <col min="8117" max="8117" width="14.140625" style="1" customWidth="1"/>
    <col min="8118" max="8118" width="11.42578125" style="1" customWidth="1"/>
    <col min="8119" max="8119" width="11.28515625" style="1" customWidth="1"/>
    <col min="8120" max="8120" width="12.28515625" style="1" customWidth="1"/>
    <col min="8121" max="8121" width="11.28515625" style="1" customWidth="1"/>
    <col min="8122" max="8127" width="10.7109375" style="1" customWidth="1"/>
    <col min="8128" max="8128" width="12.85546875" style="1" customWidth="1"/>
    <col min="8129" max="8129" width="10.7109375" style="1" customWidth="1"/>
    <col min="8130" max="8130" width="11" style="1" customWidth="1"/>
    <col min="8131" max="8132" width="9.140625" style="1" customWidth="1"/>
    <col min="8133" max="8133" width="14.140625" style="1" customWidth="1"/>
    <col min="8134" max="8134" width="11.42578125" style="1" customWidth="1"/>
    <col min="8135" max="8135" width="11.28515625" style="1" customWidth="1"/>
    <col min="8136" max="8136" width="12.28515625" style="1" customWidth="1"/>
    <col min="8137" max="8137" width="11.28515625" style="1" customWidth="1"/>
    <col min="8138" max="8143" width="10.7109375" style="1" customWidth="1"/>
    <col min="8144" max="8144" width="12.85546875" style="1" customWidth="1"/>
    <col min="8145" max="8145" width="10.7109375" style="1" customWidth="1"/>
    <col min="8146" max="8146" width="11" style="1" customWidth="1"/>
    <col min="8147" max="8148" width="9.140625" style="1" customWidth="1"/>
    <col min="8149" max="8149" width="14.140625" style="1" customWidth="1"/>
    <col min="8150" max="8150" width="11.42578125" style="1" customWidth="1"/>
    <col min="8151" max="8151" width="11.28515625" style="1" customWidth="1"/>
    <col min="8152" max="8152" width="12.28515625" style="1" customWidth="1"/>
    <col min="8153" max="8153" width="11.28515625" style="1" customWidth="1"/>
    <col min="8154" max="8159" width="10.7109375" style="1" customWidth="1"/>
    <col min="8160" max="8160" width="12.85546875" style="1" customWidth="1"/>
    <col min="8161" max="8161" width="10.7109375" style="1" customWidth="1"/>
    <col min="8162" max="8162" width="11" style="1" customWidth="1"/>
    <col min="8163" max="8164" width="9.140625" style="1" customWidth="1"/>
    <col min="8165" max="8165" width="14.140625" style="1" customWidth="1"/>
    <col min="8166" max="8166" width="11.42578125" style="1" customWidth="1"/>
    <col min="8167" max="8167" width="11.28515625" style="1" customWidth="1"/>
    <col min="8168" max="8168" width="12.28515625" style="1" customWidth="1"/>
    <col min="8169" max="8169" width="11.28515625" style="1" customWidth="1"/>
    <col min="8170" max="8175" width="10.7109375" style="1" customWidth="1"/>
    <col min="8176" max="8176" width="12.85546875" style="1" customWidth="1"/>
    <col min="8177" max="8177" width="10.7109375" style="1" customWidth="1"/>
    <col min="8178" max="8178" width="11" style="1" customWidth="1"/>
    <col min="8179" max="8180" width="9.140625" style="1" customWidth="1"/>
    <col min="8181" max="8181" width="14.140625" style="1" customWidth="1"/>
    <col min="8182" max="8182" width="11.42578125" style="1" customWidth="1"/>
    <col min="8183" max="8183" width="11.28515625" style="1" customWidth="1"/>
    <col min="8184" max="8184" width="12.28515625" style="1" customWidth="1"/>
    <col min="8185" max="8185" width="11.28515625" style="1" customWidth="1"/>
    <col min="8186" max="8191" width="10.7109375" style="1" customWidth="1"/>
    <col min="8192" max="8192" width="12.85546875" style="1" customWidth="1"/>
    <col min="8193" max="8193" width="10.7109375" style="1" customWidth="1"/>
    <col min="8194" max="8194" width="11" style="1" customWidth="1"/>
    <col min="8195" max="8196" width="9.140625" style="1" customWidth="1"/>
    <col min="8197" max="8197" width="14.140625" style="1" customWidth="1"/>
    <col min="8198" max="8198" width="11.42578125" style="1" customWidth="1"/>
    <col min="8199" max="8199" width="11.28515625" style="1" customWidth="1"/>
    <col min="8200" max="8200" width="12.28515625" style="1" customWidth="1"/>
    <col min="8201" max="8201" width="11.28515625" style="1" customWidth="1"/>
    <col min="8202" max="8207" width="10.7109375" style="1" bestFit="1" customWidth="1"/>
    <col min="8208" max="8208" width="12.85546875" style="1" customWidth="1"/>
    <col min="8209" max="8209" width="10.7109375" style="1" customWidth="1"/>
    <col min="8210" max="8210" width="11" style="1" customWidth="1"/>
    <col min="8211" max="8211" width="12" style="1" customWidth="1"/>
    <col min="8212" max="8256" width="9.140625" style="1"/>
    <col min="8257" max="8257" width="6" style="1" customWidth="1"/>
    <col min="8258" max="8258" width="9.140625" style="1"/>
    <col min="8259" max="8259" width="15.42578125" style="1" customWidth="1"/>
    <col min="8260" max="8260" width="14.85546875" style="1" customWidth="1"/>
    <col min="8261" max="8261" width="14.140625" style="1" customWidth="1"/>
    <col min="8262" max="8262" width="11.42578125" style="1" customWidth="1"/>
    <col min="8263" max="8263" width="11.28515625" style="1" customWidth="1"/>
    <col min="8264" max="8264" width="12.28515625" style="1" customWidth="1"/>
    <col min="8265" max="8265" width="11.28515625" style="1" customWidth="1"/>
    <col min="8266" max="8271" width="10.7109375" style="1" customWidth="1"/>
    <col min="8272" max="8272" width="12.85546875" style="1" customWidth="1"/>
    <col min="8273" max="8273" width="10.7109375" style="1" customWidth="1"/>
    <col min="8274" max="8274" width="11" style="1" customWidth="1"/>
    <col min="8275" max="8276" width="9.140625" style="1" customWidth="1"/>
    <col min="8277" max="8277" width="14.140625" style="1" customWidth="1"/>
    <col min="8278" max="8278" width="11.42578125" style="1" customWidth="1"/>
    <col min="8279" max="8279" width="11.28515625" style="1" customWidth="1"/>
    <col min="8280" max="8280" width="12.28515625" style="1" customWidth="1"/>
    <col min="8281" max="8281" width="11.28515625" style="1" customWidth="1"/>
    <col min="8282" max="8287" width="10.7109375" style="1" customWidth="1"/>
    <col min="8288" max="8288" width="12.85546875" style="1" customWidth="1"/>
    <col min="8289" max="8289" width="10.7109375" style="1" customWidth="1"/>
    <col min="8290" max="8290" width="11" style="1" customWidth="1"/>
    <col min="8291" max="8292" width="9.140625" style="1" customWidth="1"/>
    <col min="8293" max="8293" width="14.140625" style="1" customWidth="1"/>
    <col min="8294" max="8294" width="11.42578125" style="1" customWidth="1"/>
    <col min="8295" max="8295" width="11.28515625" style="1" customWidth="1"/>
    <col min="8296" max="8296" width="12.28515625" style="1" customWidth="1"/>
    <col min="8297" max="8297" width="11.28515625" style="1" customWidth="1"/>
    <col min="8298" max="8303" width="10.7109375" style="1" customWidth="1"/>
    <col min="8304" max="8304" width="12.85546875" style="1" customWidth="1"/>
    <col min="8305" max="8305" width="10.7109375" style="1" customWidth="1"/>
    <col min="8306" max="8306" width="11" style="1" customWidth="1"/>
    <col min="8307" max="8308" width="9.140625" style="1" customWidth="1"/>
    <col min="8309" max="8309" width="14.140625" style="1" customWidth="1"/>
    <col min="8310" max="8310" width="11.42578125" style="1" customWidth="1"/>
    <col min="8311" max="8311" width="11.28515625" style="1" customWidth="1"/>
    <col min="8312" max="8312" width="12.28515625" style="1" customWidth="1"/>
    <col min="8313" max="8313" width="11.28515625" style="1" customWidth="1"/>
    <col min="8314" max="8319" width="10.7109375" style="1" customWidth="1"/>
    <col min="8320" max="8320" width="12.85546875" style="1" customWidth="1"/>
    <col min="8321" max="8321" width="10.7109375" style="1" customWidth="1"/>
    <col min="8322" max="8322" width="11" style="1" customWidth="1"/>
    <col min="8323" max="8324" width="9.140625" style="1" customWidth="1"/>
    <col min="8325" max="8325" width="14.140625" style="1" customWidth="1"/>
    <col min="8326" max="8326" width="11.42578125" style="1" customWidth="1"/>
    <col min="8327" max="8327" width="11.28515625" style="1" customWidth="1"/>
    <col min="8328" max="8328" width="12.28515625" style="1" customWidth="1"/>
    <col min="8329" max="8329" width="11.28515625" style="1" customWidth="1"/>
    <col min="8330" max="8335" width="10.7109375" style="1" customWidth="1"/>
    <col min="8336" max="8336" width="12.85546875" style="1" customWidth="1"/>
    <col min="8337" max="8337" width="10.7109375" style="1" customWidth="1"/>
    <col min="8338" max="8338" width="11" style="1" customWidth="1"/>
    <col min="8339" max="8340" width="9.140625" style="1" customWidth="1"/>
    <col min="8341" max="8341" width="14.140625" style="1" customWidth="1"/>
    <col min="8342" max="8342" width="11.42578125" style="1" customWidth="1"/>
    <col min="8343" max="8343" width="11.28515625" style="1" customWidth="1"/>
    <col min="8344" max="8344" width="12.28515625" style="1" customWidth="1"/>
    <col min="8345" max="8345" width="11.28515625" style="1" customWidth="1"/>
    <col min="8346" max="8351" width="10.7109375" style="1" customWidth="1"/>
    <col min="8352" max="8352" width="12.85546875" style="1" customWidth="1"/>
    <col min="8353" max="8353" width="10.7109375" style="1" customWidth="1"/>
    <col min="8354" max="8354" width="11" style="1" customWidth="1"/>
    <col min="8355" max="8356" width="9.140625" style="1" customWidth="1"/>
    <col min="8357" max="8357" width="14.140625" style="1" customWidth="1"/>
    <col min="8358" max="8358" width="11.42578125" style="1" customWidth="1"/>
    <col min="8359" max="8359" width="11.28515625" style="1" customWidth="1"/>
    <col min="8360" max="8360" width="12.28515625" style="1" customWidth="1"/>
    <col min="8361" max="8361" width="11.28515625" style="1" customWidth="1"/>
    <col min="8362" max="8367" width="10.7109375" style="1" customWidth="1"/>
    <col min="8368" max="8368" width="12.85546875" style="1" customWidth="1"/>
    <col min="8369" max="8369" width="10.7109375" style="1" customWidth="1"/>
    <col min="8370" max="8370" width="11" style="1" customWidth="1"/>
    <col min="8371" max="8372" width="9.140625" style="1" customWidth="1"/>
    <col min="8373" max="8373" width="14.140625" style="1" customWidth="1"/>
    <col min="8374" max="8374" width="11.42578125" style="1" customWidth="1"/>
    <col min="8375" max="8375" width="11.28515625" style="1" customWidth="1"/>
    <col min="8376" max="8376" width="12.28515625" style="1" customWidth="1"/>
    <col min="8377" max="8377" width="11.28515625" style="1" customWidth="1"/>
    <col min="8378" max="8383" width="10.7109375" style="1" customWidth="1"/>
    <col min="8384" max="8384" width="12.85546875" style="1" customWidth="1"/>
    <col min="8385" max="8385" width="10.7109375" style="1" customWidth="1"/>
    <col min="8386" max="8386" width="11" style="1" customWidth="1"/>
    <col min="8387" max="8388" width="9.140625" style="1" customWidth="1"/>
    <col min="8389" max="8389" width="14.140625" style="1" customWidth="1"/>
    <col min="8390" max="8390" width="11.42578125" style="1" customWidth="1"/>
    <col min="8391" max="8391" width="11.28515625" style="1" customWidth="1"/>
    <col min="8392" max="8392" width="12.28515625" style="1" customWidth="1"/>
    <col min="8393" max="8393" width="11.28515625" style="1" customWidth="1"/>
    <col min="8394" max="8399" width="10.7109375" style="1" customWidth="1"/>
    <col min="8400" max="8400" width="12.85546875" style="1" customWidth="1"/>
    <col min="8401" max="8401" width="10.7109375" style="1" customWidth="1"/>
    <col min="8402" max="8402" width="11" style="1" customWidth="1"/>
    <col min="8403" max="8404" width="9.140625" style="1" customWidth="1"/>
    <col min="8405" max="8405" width="14.140625" style="1" customWidth="1"/>
    <col min="8406" max="8406" width="11.42578125" style="1" customWidth="1"/>
    <col min="8407" max="8407" width="11.28515625" style="1" customWidth="1"/>
    <col min="8408" max="8408" width="12.28515625" style="1" customWidth="1"/>
    <col min="8409" max="8409" width="11.28515625" style="1" customWidth="1"/>
    <col min="8410" max="8415" width="10.7109375" style="1" customWidth="1"/>
    <col min="8416" max="8416" width="12.85546875" style="1" customWidth="1"/>
    <col min="8417" max="8417" width="10.7109375" style="1" customWidth="1"/>
    <col min="8418" max="8418" width="11" style="1" customWidth="1"/>
    <col min="8419" max="8420" width="9.140625" style="1" customWidth="1"/>
    <col min="8421" max="8421" width="14.140625" style="1" customWidth="1"/>
    <col min="8422" max="8422" width="11.42578125" style="1" customWidth="1"/>
    <col min="8423" max="8423" width="11.28515625" style="1" customWidth="1"/>
    <col min="8424" max="8424" width="12.28515625" style="1" customWidth="1"/>
    <col min="8425" max="8425" width="11.28515625" style="1" customWidth="1"/>
    <col min="8426" max="8431" width="10.7109375" style="1" customWidth="1"/>
    <col min="8432" max="8432" width="12.85546875" style="1" customWidth="1"/>
    <col min="8433" max="8433" width="10.7109375" style="1" customWidth="1"/>
    <col min="8434" max="8434" width="11" style="1" customWidth="1"/>
    <col min="8435" max="8436" width="9.140625" style="1" customWidth="1"/>
    <col min="8437" max="8437" width="14.140625" style="1" customWidth="1"/>
    <col min="8438" max="8438" width="11.42578125" style="1" customWidth="1"/>
    <col min="8439" max="8439" width="11.28515625" style="1" customWidth="1"/>
    <col min="8440" max="8440" width="12.28515625" style="1" customWidth="1"/>
    <col min="8441" max="8441" width="11.28515625" style="1" customWidth="1"/>
    <col min="8442" max="8447" width="10.7109375" style="1" customWidth="1"/>
    <col min="8448" max="8448" width="12.85546875" style="1" customWidth="1"/>
    <col min="8449" max="8449" width="10.7109375" style="1" customWidth="1"/>
    <col min="8450" max="8450" width="11" style="1" customWidth="1"/>
    <col min="8451" max="8452" width="9.140625" style="1" customWidth="1"/>
    <col min="8453" max="8453" width="14.140625" style="1" customWidth="1"/>
    <col min="8454" max="8454" width="11.42578125" style="1" customWidth="1"/>
    <col min="8455" max="8455" width="11.28515625" style="1" customWidth="1"/>
    <col min="8456" max="8456" width="12.28515625" style="1" customWidth="1"/>
    <col min="8457" max="8457" width="11.28515625" style="1" customWidth="1"/>
    <col min="8458" max="8463" width="10.7109375" style="1" bestFit="1" customWidth="1"/>
    <col min="8464" max="8464" width="12.85546875" style="1" customWidth="1"/>
    <col min="8465" max="8465" width="10.7109375" style="1" customWidth="1"/>
    <col min="8466" max="8466" width="11" style="1" customWidth="1"/>
    <col min="8467" max="8467" width="12" style="1" customWidth="1"/>
    <col min="8468" max="8512" width="9.140625" style="1"/>
    <col min="8513" max="8513" width="6" style="1" customWidth="1"/>
    <col min="8514" max="8514" width="9.140625" style="1"/>
    <col min="8515" max="8515" width="15.42578125" style="1" customWidth="1"/>
    <col min="8516" max="8516" width="14.85546875" style="1" customWidth="1"/>
    <col min="8517" max="8517" width="14.140625" style="1" customWidth="1"/>
    <col min="8518" max="8518" width="11.42578125" style="1" customWidth="1"/>
    <col min="8519" max="8519" width="11.28515625" style="1" customWidth="1"/>
    <col min="8520" max="8520" width="12.28515625" style="1" customWidth="1"/>
    <col min="8521" max="8521" width="11.28515625" style="1" customWidth="1"/>
    <col min="8522" max="8527" width="10.7109375" style="1" customWidth="1"/>
    <col min="8528" max="8528" width="12.85546875" style="1" customWidth="1"/>
    <col min="8529" max="8529" width="10.7109375" style="1" customWidth="1"/>
    <col min="8530" max="8530" width="11" style="1" customWidth="1"/>
    <col min="8531" max="8532" width="9.140625" style="1" customWidth="1"/>
    <col min="8533" max="8533" width="14.140625" style="1" customWidth="1"/>
    <col min="8534" max="8534" width="11.42578125" style="1" customWidth="1"/>
    <col min="8535" max="8535" width="11.28515625" style="1" customWidth="1"/>
    <col min="8536" max="8536" width="12.28515625" style="1" customWidth="1"/>
    <col min="8537" max="8537" width="11.28515625" style="1" customWidth="1"/>
    <col min="8538" max="8543" width="10.7109375" style="1" customWidth="1"/>
    <col min="8544" max="8544" width="12.85546875" style="1" customWidth="1"/>
    <col min="8545" max="8545" width="10.7109375" style="1" customWidth="1"/>
    <col min="8546" max="8546" width="11" style="1" customWidth="1"/>
    <col min="8547" max="8548" width="9.140625" style="1" customWidth="1"/>
    <col min="8549" max="8549" width="14.140625" style="1" customWidth="1"/>
    <col min="8550" max="8550" width="11.42578125" style="1" customWidth="1"/>
    <col min="8551" max="8551" width="11.28515625" style="1" customWidth="1"/>
    <col min="8552" max="8552" width="12.28515625" style="1" customWidth="1"/>
    <col min="8553" max="8553" width="11.28515625" style="1" customWidth="1"/>
    <col min="8554" max="8559" width="10.7109375" style="1" customWidth="1"/>
    <col min="8560" max="8560" width="12.85546875" style="1" customWidth="1"/>
    <col min="8561" max="8561" width="10.7109375" style="1" customWidth="1"/>
    <col min="8562" max="8562" width="11" style="1" customWidth="1"/>
    <col min="8563" max="8564" width="9.140625" style="1" customWidth="1"/>
    <col min="8565" max="8565" width="14.140625" style="1" customWidth="1"/>
    <col min="8566" max="8566" width="11.42578125" style="1" customWidth="1"/>
    <col min="8567" max="8567" width="11.28515625" style="1" customWidth="1"/>
    <col min="8568" max="8568" width="12.28515625" style="1" customWidth="1"/>
    <col min="8569" max="8569" width="11.28515625" style="1" customWidth="1"/>
    <col min="8570" max="8575" width="10.7109375" style="1" customWidth="1"/>
    <col min="8576" max="8576" width="12.85546875" style="1" customWidth="1"/>
    <col min="8577" max="8577" width="10.7109375" style="1" customWidth="1"/>
    <col min="8578" max="8578" width="11" style="1" customWidth="1"/>
    <col min="8579" max="8580" width="9.140625" style="1" customWidth="1"/>
    <col min="8581" max="8581" width="14.140625" style="1" customWidth="1"/>
    <col min="8582" max="8582" width="11.42578125" style="1" customWidth="1"/>
    <col min="8583" max="8583" width="11.28515625" style="1" customWidth="1"/>
    <col min="8584" max="8584" width="12.28515625" style="1" customWidth="1"/>
    <col min="8585" max="8585" width="11.28515625" style="1" customWidth="1"/>
    <col min="8586" max="8591" width="10.7109375" style="1" customWidth="1"/>
    <col min="8592" max="8592" width="12.85546875" style="1" customWidth="1"/>
    <col min="8593" max="8593" width="10.7109375" style="1" customWidth="1"/>
    <col min="8594" max="8594" width="11" style="1" customWidth="1"/>
    <col min="8595" max="8596" width="9.140625" style="1" customWidth="1"/>
    <col min="8597" max="8597" width="14.140625" style="1" customWidth="1"/>
    <col min="8598" max="8598" width="11.42578125" style="1" customWidth="1"/>
    <col min="8599" max="8599" width="11.28515625" style="1" customWidth="1"/>
    <col min="8600" max="8600" width="12.28515625" style="1" customWidth="1"/>
    <col min="8601" max="8601" width="11.28515625" style="1" customWidth="1"/>
    <col min="8602" max="8607" width="10.7109375" style="1" customWidth="1"/>
    <col min="8608" max="8608" width="12.85546875" style="1" customWidth="1"/>
    <col min="8609" max="8609" width="10.7109375" style="1" customWidth="1"/>
    <col min="8610" max="8610" width="11" style="1" customWidth="1"/>
    <col min="8611" max="8612" width="9.140625" style="1" customWidth="1"/>
    <col min="8613" max="8613" width="14.140625" style="1" customWidth="1"/>
    <col min="8614" max="8614" width="11.42578125" style="1" customWidth="1"/>
    <col min="8615" max="8615" width="11.28515625" style="1" customWidth="1"/>
    <col min="8616" max="8616" width="12.28515625" style="1" customWidth="1"/>
    <col min="8617" max="8617" width="11.28515625" style="1" customWidth="1"/>
    <col min="8618" max="8623" width="10.7109375" style="1" customWidth="1"/>
    <col min="8624" max="8624" width="12.85546875" style="1" customWidth="1"/>
    <col min="8625" max="8625" width="10.7109375" style="1" customWidth="1"/>
    <col min="8626" max="8626" width="11" style="1" customWidth="1"/>
    <col min="8627" max="8628" width="9.140625" style="1" customWidth="1"/>
    <col min="8629" max="8629" width="14.140625" style="1" customWidth="1"/>
    <col min="8630" max="8630" width="11.42578125" style="1" customWidth="1"/>
    <col min="8631" max="8631" width="11.28515625" style="1" customWidth="1"/>
    <col min="8632" max="8632" width="12.28515625" style="1" customWidth="1"/>
    <col min="8633" max="8633" width="11.28515625" style="1" customWidth="1"/>
    <col min="8634" max="8639" width="10.7109375" style="1" customWidth="1"/>
    <col min="8640" max="8640" width="12.85546875" style="1" customWidth="1"/>
    <col min="8641" max="8641" width="10.7109375" style="1" customWidth="1"/>
    <col min="8642" max="8642" width="11" style="1" customWidth="1"/>
    <col min="8643" max="8644" width="9.140625" style="1" customWidth="1"/>
    <col min="8645" max="8645" width="14.140625" style="1" customWidth="1"/>
    <col min="8646" max="8646" width="11.42578125" style="1" customWidth="1"/>
    <col min="8647" max="8647" width="11.28515625" style="1" customWidth="1"/>
    <col min="8648" max="8648" width="12.28515625" style="1" customWidth="1"/>
    <col min="8649" max="8649" width="11.28515625" style="1" customWidth="1"/>
    <col min="8650" max="8655" width="10.7109375" style="1" customWidth="1"/>
    <col min="8656" max="8656" width="12.85546875" style="1" customWidth="1"/>
    <col min="8657" max="8657" width="10.7109375" style="1" customWidth="1"/>
    <col min="8658" max="8658" width="11" style="1" customWidth="1"/>
    <col min="8659" max="8660" width="9.140625" style="1" customWidth="1"/>
    <col min="8661" max="8661" width="14.140625" style="1" customWidth="1"/>
    <col min="8662" max="8662" width="11.42578125" style="1" customWidth="1"/>
    <col min="8663" max="8663" width="11.28515625" style="1" customWidth="1"/>
    <col min="8664" max="8664" width="12.28515625" style="1" customWidth="1"/>
    <col min="8665" max="8665" width="11.28515625" style="1" customWidth="1"/>
    <col min="8666" max="8671" width="10.7109375" style="1" customWidth="1"/>
    <col min="8672" max="8672" width="12.85546875" style="1" customWidth="1"/>
    <col min="8673" max="8673" width="10.7109375" style="1" customWidth="1"/>
    <col min="8674" max="8674" width="11" style="1" customWidth="1"/>
    <col min="8675" max="8676" width="9.140625" style="1" customWidth="1"/>
    <col min="8677" max="8677" width="14.140625" style="1" customWidth="1"/>
    <col min="8678" max="8678" width="11.42578125" style="1" customWidth="1"/>
    <col min="8679" max="8679" width="11.28515625" style="1" customWidth="1"/>
    <col min="8680" max="8680" width="12.28515625" style="1" customWidth="1"/>
    <col min="8681" max="8681" width="11.28515625" style="1" customWidth="1"/>
    <col min="8682" max="8687" width="10.7109375" style="1" customWidth="1"/>
    <col min="8688" max="8688" width="12.85546875" style="1" customWidth="1"/>
    <col min="8689" max="8689" width="10.7109375" style="1" customWidth="1"/>
    <col min="8690" max="8690" width="11" style="1" customWidth="1"/>
    <col min="8691" max="8692" width="9.140625" style="1" customWidth="1"/>
    <col min="8693" max="8693" width="14.140625" style="1" customWidth="1"/>
    <col min="8694" max="8694" width="11.42578125" style="1" customWidth="1"/>
    <col min="8695" max="8695" width="11.28515625" style="1" customWidth="1"/>
    <col min="8696" max="8696" width="12.28515625" style="1" customWidth="1"/>
    <col min="8697" max="8697" width="11.28515625" style="1" customWidth="1"/>
    <col min="8698" max="8703" width="10.7109375" style="1" customWidth="1"/>
    <col min="8704" max="8704" width="12.85546875" style="1" customWidth="1"/>
    <col min="8705" max="8705" width="10.7109375" style="1" customWidth="1"/>
    <col min="8706" max="8706" width="11" style="1" customWidth="1"/>
    <col min="8707" max="8708" width="9.140625" style="1" customWidth="1"/>
    <col min="8709" max="8709" width="14.140625" style="1" customWidth="1"/>
    <col min="8710" max="8710" width="11.42578125" style="1" customWidth="1"/>
    <col min="8711" max="8711" width="11.28515625" style="1" customWidth="1"/>
    <col min="8712" max="8712" width="12.28515625" style="1" customWidth="1"/>
    <col min="8713" max="8713" width="11.28515625" style="1" customWidth="1"/>
    <col min="8714" max="8719" width="10.7109375" style="1" bestFit="1" customWidth="1"/>
    <col min="8720" max="8720" width="12.85546875" style="1" customWidth="1"/>
    <col min="8721" max="8721" width="10.7109375" style="1" customWidth="1"/>
    <col min="8722" max="8722" width="11" style="1" customWidth="1"/>
    <col min="8723" max="8723" width="12" style="1" customWidth="1"/>
    <col min="8724" max="8768" width="9.140625" style="1"/>
    <col min="8769" max="8769" width="6" style="1" customWidth="1"/>
    <col min="8770" max="8770" width="9.140625" style="1"/>
    <col min="8771" max="8771" width="15.42578125" style="1" customWidth="1"/>
    <col min="8772" max="8772" width="14.85546875" style="1" customWidth="1"/>
    <col min="8773" max="8773" width="14.140625" style="1" customWidth="1"/>
    <col min="8774" max="8774" width="11.42578125" style="1" customWidth="1"/>
    <col min="8775" max="8775" width="11.28515625" style="1" customWidth="1"/>
    <col min="8776" max="8776" width="12.28515625" style="1" customWidth="1"/>
    <col min="8777" max="8777" width="11.28515625" style="1" customWidth="1"/>
    <col min="8778" max="8783" width="10.7109375" style="1" customWidth="1"/>
    <col min="8784" max="8784" width="12.85546875" style="1" customWidth="1"/>
    <col min="8785" max="8785" width="10.7109375" style="1" customWidth="1"/>
    <col min="8786" max="8786" width="11" style="1" customWidth="1"/>
    <col min="8787" max="8788" width="9.140625" style="1" customWidth="1"/>
    <col min="8789" max="8789" width="14.140625" style="1" customWidth="1"/>
    <col min="8790" max="8790" width="11.42578125" style="1" customWidth="1"/>
    <col min="8791" max="8791" width="11.28515625" style="1" customWidth="1"/>
    <col min="8792" max="8792" width="12.28515625" style="1" customWidth="1"/>
    <col min="8793" max="8793" width="11.28515625" style="1" customWidth="1"/>
    <col min="8794" max="8799" width="10.7109375" style="1" customWidth="1"/>
    <col min="8800" max="8800" width="12.85546875" style="1" customWidth="1"/>
    <col min="8801" max="8801" width="10.7109375" style="1" customWidth="1"/>
    <col min="8802" max="8802" width="11" style="1" customWidth="1"/>
    <col min="8803" max="8804" width="9.140625" style="1" customWidth="1"/>
    <col min="8805" max="8805" width="14.140625" style="1" customWidth="1"/>
    <col min="8806" max="8806" width="11.42578125" style="1" customWidth="1"/>
    <col min="8807" max="8807" width="11.28515625" style="1" customWidth="1"/>
    <col min="8808" max="8808" width="12.28515625" style="1" customWidth="1"/>
    <col min="8809" max="8809" width="11.28515625" style="1" customWidth="1"/>
    <col min="8810" max="8815" width="10.7109375" style="1" customWidth="1"/>
    <col min="8816" max="8816" width="12.85546875" style="1" customWidth="1"/>
    <col min="8817" max="8817" width="10.7109375" style="1" customWidth="1"/>
    <col min="8818" max="8818" width="11" style="1" customWidth="1"/>
    <col min="8819" max="8820" width="9.140625" style="1" customWidth="1"/>
    <col min="8821" max="8821" width="14.140625" style="1" customWidth="1"/>
    <col min="8822" max="8822" width="11.42578125" style="1" customWidth="1"/>
    <col min="8823" max="8823" width="11.28515625" style="1" customWidth="1"/>
    <col min="8824" max="8824" width="12.28515625" style="1" customWidth="1"/>
    <col min="8825" max="8825" width="11.28515625" style="1" customWidth="1"/>
    <col min="8826" max="8831" width="10.7109375" style="1" customWidth="1"/>
    <col min="8832" max="8832" width="12.85546875" style="1" customWidth="1"/>
    <col min="8833" max="8833" width="10.7109375" style="1" customWidth="1"/>
    <col min="8834" max="8834" width="11" style="1" customWidth="1"/>
    <col min="8835" max="8836" width="9.140625" style="1" customWidth="1"/>
    <col min="8837" max="8837" width="14.140625" style="1" customWidth="1"/>
    <col min="8838" max="8838" width="11.42578125" style="1" customWidth="1"/>
    <col min="8839" max="8839" width="11.28515625" style="1" customWidth="1"/>
    <col min="8840" max="8840" width="12.28515625" style="1" customWidth="1"/>
    <col min="8841" max="8841" width="11.28515625" style="1" customWidth="1"/>
    <col min="8842" max="8847" width="10.7109375" style="1" customWidth="1"/>
    <col min="8848" max="8848" width="12.85546875" style="1" customWidth="1"/>
    <col min="8849" max="8849" width="10.7109375" style="1" customWidth="1"/>
    <col min="8850" max="8850" width="11" style="1" customWidth="1"/>
    <col min="8851" max="8852" width="9.140625" style="1" customWidth="1"/>
    <col min="8853" max="8853" width="14.140625" style="1" customWidth="1"/>
    <col min="8854" max="8854" width="11.42578125" style="1" customWidth="1"/>
    <col min="8855" max="8855" width="11.28515625" style="1" customWidth="1"/>
    <col min="8856" max="8856" width="12.28515625" style="1" customWidth="1"/>
    <col min="8857" max="8857" width="11.28515625" style="1" customWidth="1"/>
    <col min="8858" max="8863" width="10.7109375" style="1" customWidth="1"/>
    <col min="8864" max="8864" width="12.85546875" style="1" customWidth="1"/>
    <col min="8865" max="8865" width="10.7109375" style="1" customWidth="1"/>
    <col min="8866" max="8866" width="11" style="1" customWidth="1"/>
    <col min="8867" max="8868" width="9.140625" style="1" customWidth="1"/>
    <col min="8869" max="8869" width="14.140625" style="1" customWidth="1"/>
    <col min="8870" max="8870" width="11.42578125" style="1" customWidth="1"/>
    <col min="8871" max="8871" width="11.28515625" style="1" customWidth="1"/>
    <col min="8872" max="8872" width="12.28515625" style="1" customWidth="1"/>
    <col min="8873" max="8873" width="11.28515625" style="1" customWidth="1"/>
    <col min="8874" max="8879" width="10.7109375" style="1" customWidth="1"/>
    <col min="8880" max="8880" width="12.85546875" style="1" customWidth="1"/>
    <col min="8881" max="8881" width="10.7109375" style="1" customWidth="1"/>
    <col min="8882" max="8882" width="11" style="1" customWidth="1"/>
    <col min="8883" max="8884" width="9.140625" style="1" customWidth="1"/>
    <col min="8885" max="8885" width="14.140625" style="1" customWidth="1"/>
    <col min="8886" max="8886" width="11.42578125" style="1" customWidth="1"/>
    <col min="8887" max="8887" width="11.28515625" style="1" customWidth="1"/>
    <col min="8888" max="8888" width="12.28515625" style="1" customWidth="1"/>
    <col min="8889" max="8889" width="11.28515625" style="1" customWidth="1"/>
    <col min="8890" max="8895" width="10.7109375" style="1" customWidth="1"/>
    <col min="8896" max="8896" width="12.85546875" style="1" customWidth="1"/>
    <col min="8897" max="8897" width="10.7109375" style="1" customWidth="1"/>
    <col min="8898" max="8898" width="11" style="1" customWidth="1"/>
    <col min="8899" max="8900" width="9.140625" style="1" customWidth="1"/>
    <col min="8901" max="8901" width="14.140625" style="1" customWidth="1"/>
    <col min="8902" max="8902" width="11.42578125" style="1" customWidth="1"/>
    <col min="8903" max="8903" width="11.28515625" style="1" customWidth="1"/>
    <col min="8904" max="8904" width="12.28515625" style="1" customWidth="1"/>
    <col min="8905" max="8905" width="11.28515625" style="1" customWidth="1"/>
    <col min="8906" max="8911" width="10.7109375" style="1" customWidth="1"/>
    <col min="8912" max="8912" width="12.85546875" style="1" customWidth="1"/>
    <col min="8913" max="8913" width="10.7109375" style="1" customWidth="1"/>
    <col min="8914" max="8914" width="11" style="1" customWidth="1"/>
    <col min="8915" max="8916" width="9.140625" style="1" customWidth="1"/>
    <col min="8917" max="8917" width="14.140625" style="1" customWidth="1"/>
    <col min="8918" max="8918" width="11.42578125" style="1" customWidth="1"/>
    <col min="8919" max="8919" width="11.28515625" style="1" customWidth="1"/>
    <col min="8920" max="8920" width="12.28515625" style="1" customWidth="1"/>
    <col min="8921" max="8921" width="11.28515625" style="1" customWidth="1"/>
    <col min="8922" max="8927" width="10.7109375" style="1" customWidth="1"/>
    <col min="8928" max="8928" width="12.85546875" style="1" customWidth="1"/>
    <col min="8929" max="8929" width="10.7109375" style="1" customWidth="1"/>
    <col min="8930" max="8930" width="11" style="1" customWidth="1"/>
    <col min="8931" max="8932" width="9.140625" style="1" customWidth="1"/>
    <col min="8933" max="8933" width="14.140625" style="1" customWidth="1"/>
    <col min="8934" max="8934" width="11.42578125" style="1" customWidth="1"/>
    <col min="8935" max="8935" width="11.28515625" style="1" customWidth="1"/>
    <col min="8936" max="8936" width="12.28515625" style="1" customWidth="1"/>
    <col min="8937" max="8937" width="11.28515625" style="1" customWidth="1"/>
    <col min="8938" max="8943" width="10.7109375" style="1" customWidth="1"/>
    <col min="8944" max="8944" width="12.85546875" style="1" customWidth="1"/>
    <col min="8945" max="8945" width="10.7109375" style="1" customWidth="1"/>
    <col min="8946" max="8946" width="11" style="1" customWidth="1"/>
    <col min="8947" max="8948" width="9.140625" style="1" customWidth="1"/>
    <col min="8949" max="8949" width="14.140625" style="1" customWidth="1"/>
    <col min="8950" max="8950" width="11.42578125" style="1" customWidth="1"/>
    <col min="8951" max="8951" width="11.28515625" style="1" customWidth="1"/>
    <col min="8952" max="8952" width="12.28515625" style="1" customWidth="1"/>
    <col min="8953" max="8953" width="11.28515625" style="1" customWidth="1"/>
    <col min="8954" max="8959" width="10.7109375" style="1" customWidth="1"/>
    <col min="8960" max="8960" width="12.85546875" style="1" customWidth="1"/>
    <col min="8961" max="8961" width="10.7109375" style="1" customWidth="1"/>
    <col min="8962" max="8962" width="11" style="1" customWidth="1"/>
    <col min="8963" max="8964" width="9.140625" style="1" customWidth="1"/>
    <col min="8965" max="8965" width="14.140625" style="1" customWidth="1"/>
    <col min="8966" max="8966" width="11.42578125" style="1" customWidth="1"/>
    <col min="8967" max="8967" width="11.28515625" style="1" customWidth="1"/>
    <col min="8968" max="8968" width="12.28515625" style="1" customWidth="1"/>
    <col min="8969" max="8969" width="11.28515625" style="1" customWidth="1"/>
    <col min="8970" max="8975" width="10.7109375" style="1" bestFit="1" customWidth="1"/>
    <col min="8976" max="8976" width="12.85546875" style="1" customWidth="1"/>
    <col min="8977" max="8977" width="10.7109375" style="1" customWidth="1"/>
    <col min="8978" max="8978" width="11" style="1" customWidth="1"/>
    <col min="8979" max="8979" width="12" style="1" customWidth="1"/>
    <col min="8980" max="9024" width="9.140625" style="1"/>
    <col min="9025" max="9025" width="6" style="1" customWidth="1"/>
    <col min="9026" max="9026" width="9.140625" style="1"/>
    <col min="9027" max="9027" width="15.42578125" style="1" customWidth="1"/>
    <col min="9028" max="9028" width="14.85546875" style="1" customWidth="1"/>
    <col min="9029" max="9029" width="14.140625" style="1" customWidth="1"/>
    <col min="9030" max="9030" width="11.42578125" style="1" customWidth="1"/>
    <col min="9031" max="9031" width="11.28515625" style="1" customWidth="1"/>
    <col min="9032" max="9032" width="12.28515625" style="1" customWidth="1"/>
    <col min="9033" max="9033" width="11.28515625" style="1" customWidth="1"/>
    <col min="9034" max="9039" width="10.7109375" style="1" customWidth="1"/>
    <col min="9040" max="9040" width="12.85546875" style="1" customWidth="1"/>
    <col min="9041" max="9041" width="10.7109375" style="1" customWidth="1"/>
    <col min="9042" max="9042" width="11" style="1" customWidth="1"/>
    <col min="9043" max="9044" width="9.140625" style="1" customWidth="1"/>
    <col min="9045" max="9045" width="14.140625" style="1" customWidth="1"/>
    <col min="9046" max="9046" width="11.42578125" style="1" customWidth="1"/>
    <col min="9047" max="9047" width="11.28515625" style="1" customWidth="1"/>
    <col min="9048" max="9048" width="12.28515625" style="1" customWidth="1"/>
    <col min="9049" max="9049" width="11.28515625" style="1" customWidth="1"/>
    <col min="9050" max="9055" width="10.7109375" style="1" customWidth="1"/>
    <col min="9056" max="9056" width="12.85546875" style="1" customWidth="1"/>
    <col min="9057" max="9057" width="10.7109375" style="1" customWidth="1"/>
    <col min="9058" max="9058" width="11" style="1" customWidth="1"/>
    <col min="9059" max="9060" width="9.140625" style="1" customWidth="1"/>
    <col min="9061" max="9061" width="14.140625" style="1" customWidth="1"/>
    <col min="9062" max="9062" width="11.42578125" style="1" customWidth="1"/>
    <col min="9063" max="9063" width="11.28515625" style="1" customWidth="1"/>
    <col min="9064" max="9064" width="12.28515625" style="1" customWidth="1"/>
    <col min="9065" max="9065" width="11.28515625" style="1" customWidth="1"/>
    <col min="9066" max="9071" width="10.7109375" style="1" customWidth="1"/>
    <col min="9072" max="9072" width="12.85546875" style="1" customWidth="1"/>
    <col min="9073" max="9073" width="10.7109375" style="1" customWidth="1"/>
    <col min="9074" max="9074" width="11" style="1" customWidth="1"/>
    <col min="9075" max="9076" width="9.140625" style="1" customWidth="1"/>
    <col min="9077" max="9077" width="14.140625" style="1" customWidth="1"/>
    <col min="9078" max="9078" width="11.42578125" style="1" customWidth="1"/>
    <col min="9079" max="9079" width="11.28515625" style="1" customWidth="1"/>
    <col min="9080" max="9080" width="12.28515625" style="1" customWidth="1"/>
    <col min="9081" max="9081" width="11.28515625" style="1" customWidth="1"/>
    <col min="9082" max="9087" width="10.7109375" style="1" customWidth="1"/>
    <col min="9088" max="9088" width="12.85546875" style="1" customWidth="1"/>
    <col min="9089" max="9089" width="10.7109375" style="1" customWidth="1"/>
    <col min="9090" max="9090" width="11" style="1" customWidth="1"/>
    <col min="9091" max="9092" width="9.140625" style="1" customWidth="1"/>
    <col min="9093" max="9093" width="14.140625" style="1" customWidth="1"/>
    <col min="9094" max="9094" width="11.42578125" style="1" customWidth="1"/>
    <col min="9095" max="9095" width="11.28515625" style="1" customWidth="1"/>
    <col min="9096" max="9096" width="12.28515625" style="1" customWidth="1"/>
    <col min="9097" max="9097" width="11.28515625" style="1" customWidth="1"/>
    <col min="9098" max="9103" width="10.7109375" style="1" customWidth="1"/>
    <col min="9104" max="9104" width="12.85546875" style="1" customWidth="1"/>
    <col min="9105" max="9105" width="10.7109375" style="1" customWidth="1"/>
    <col min="9106" max="9106" width="11" style="1" customWidth="1"/>
    <col min="9107" max="9108" width="9.140625" style="1" customWidth="1"/>
    <col min="9109" max="9109" width="14.140625" style="1" customWidth="1"/>
    <col min="9110" max="9110" width="11.42578125" style="1" customWidth="1"/>
    <col min="9111" max="9111" width="11.28515625" style="1" customWidth="1"/>
    <col min="9112" max="9112" width="12.28515625" style="1" customWidth="1"/>
    <col min="9113" max="9113" width="11.28515625" style="1" customWidth="1"/>
    <col min="9114" max="9119" width="10.7109375" style="1" customWidth="1"/>
    <col min="9120" max="9120" width="12.85546875" style="1" customWidth="1"/>
    <col min="9121" max="9121" width="10.7109375" style="1" customWidth="1"/>
    <col min="9122" max="9122" width="11" style="1" customWidth="1"/>
    <col min="9123" max="9124" width="9.140625" style="1" customWidth="1"/>
    <col min="9125" max="9125" width="14.140625" style="1" customWidth="1"/>
    <col min="9126" max="9126" width="11.42578125" style="1" customWidth="1"/>
    <col min="9127" max="9127" width="11.28515625" style="1" customWidth="1"/>
    <col min="9128" max="9128" width="12.28515625" style="1" customWidth="1"/>
    <col min="9129" max="9129" width="11.28515625" style="1" customWidth="1"/>
    <col min="9130" max="9135" width="10.7109375" style="1" customWidth="1"/>
    <col min="9136" max="9136" width="12.85546875" style="1" customWidth="1"/>
    <col min="9137" max="9137" width="10.7109375" style="1" customWidth="1"/>
    <col min="9138" max="9138" width="11" style="1" customWidth="1"/>
    <col min="9139" max="9140" width="9.140625" style="1" customWidth="1"/>
    <col min="9141" max="9141" width="14.140625" style="1" customWidth="1"/>
    <col min="9142" max="9142" width="11.42578125" style="1" customWidth="1"/>
    <col min="9143" max="9143" width="11.28515625" style="1" customWidth="1"/>
    <col min="9144" max="9144" width="12.28515625" style="1" customWidth="1"/>
    <col min="9145" max="9145" width="11.28515625" style="1" customWidth="1"/>
    <col min="9146" max="9151" width="10.7109375" style="1" customWidth="1"/>
    <col min="9152" max="9152" width="12.85546875" style="1" customWidth="1"/>
    <col min="9153" max="9153" width="10.7109375" style="1" customWidth="1"/>
    <col min="9154" max="9154" width="11" style="1" customWidth="1"/>
    <col min="9155" max="9156" width="9.140625" style="1" customWidth="1"/>
    <col min="9157" max="9157" width="14.140625" style="1" customWidth="1"/>
    <col min="9158" max="9158" width="11.42578125" style="1" customWidth="1"/>
    <col min="9159" max="9159" width="11.28515625" style="1" customWidth="1"/>
    <col min="9160" max="9160" width="12.28515625" style="1" customWidth="1"/>
    <col min="9161" max="9161" width="11.28515625" style="1" customWidth="1"/>
    <col min="9162" max="9167" width="10.7109375" style="1" customWidth="1"/>
    <col min="9168" max="9168" width="12.85546875" style="1" customWidth="1"/>
    <col min="9169" max="9169" width="10.7109375" style="1" customWidth="1"/>
    <col min="9170" max="9170" width="11" style="1" customWidth="1"/>
    <col min="9171" max="9172" width="9.140625" style="1" customWidth="1"/>
    <col min="9173" max="9173" width="14.140625" style="1" customWidth="1"/>
    <col min="9174" max="9174" width="11.42578125" style="1" customWidth="1"/>
    <col min="9175" max="9175" width="11.28515625" style="1" customWidth="1"/>
    <col min="9176" max="9176" width="12.28515625" style="1" customWidth="1"/>
    <col min="9177" max="9177" width="11.28515625" style="1" customWidth="1"/>
    <col min="9178" max="9183" width="10.7109375" style="1" customWidth="1"/>
    <col min="9184" max="9184" width="12.85546875" style="1" customWidth="1"/>
    <col min="9185" max="9185" width="10.7109375" style="1" customWidth="1"/>
    <col min="9186" max="9186" width="11" style="1" customWidth="1"/>
    <col min="9187" max="9188" width="9.140625" style="1" customWidth="1"/>
    <col min="9189" max="9189" width="14.140625" style="1" customWidth="1"/>
    <col min="9190" max="9190" width="11.42578125" style="1" customWidth="1"/>
    <col min="9191" max="9191" width="11.28515625" style="1" customWidth="1"/>
    <col min="9192" max="9192" width="12.28515625" style="1" customWidth="1"/>
    <col min="9193" max="9193" width="11.28515625" style="1" customWidth="1"/>
    <col min="9194" max="9199" width="10.7109375" style="1" customWidth="1"/>
    <col min="9200" max="9200" width="12.85546875" style="1" customWidth="1"/>
    <col min="9201" max="9201" width="10.7109375" style="1" customWidth="1"/>
    <col min="9202" max="9202" width="11" style="1" customWidth="1"/>
    <col min="9203" max="9204" width="9.140625" style="1" customWidth="1"/>
    <col min="9205" max="9205" width="14.140625" style="1" customWidth="1"/>
    <col min="9206" max="9206" width="11.42578125" style="1" customWidth="1"/>
    <col min="9207" max="9207" width="11.28515625" style="1" customWidth="1"/>
    <col min="9208" max="9208" width="12.28515625" style="1" customWidth="1"/>
    <col min="9209" max="9209" width="11.28515625" style="1" customWidth="1"/>
    <col min="9210" max="9215" width="10.7109375" style="1" customWidth="1"/>
    <col min="9216" max="9216" width="12.85546875" style="1" customWidth="1"/>
    <col min="9217" max="9217" width="10.7109375" style="1" customWidth="1"/>
    <col min="9218" max="9218" width="11" style="1" customWidth="1"/>
    <col min="9219" max="9220" width="9.140625" style="1" customWidth="1"/>
    <col min="9221" max="9221" width="14.140625" style="1" customWidth="1"/>
    <col min="9222" max="9222" width="11.42578125" style="1" customWidth="1"/>
    <col min="9223" max="9223" width="11.28515625" style="1" customWidth="1"/>
    <col min="9224" max="9224" width="12.28515625" style="1" customWidth="1"/>
    <col min="9225" max="9225" width="11.28515625" style="1" customWidth="1"/>
    <col min="9226" max="9231" width="10.7109375" style="1" bestFit="1" customWidth="1"/>
    <col min="9232" max="9232" width="12.85546875" style="1" customWidth="1"/>
    <col min="9233" max="9233" width="10.7109375" style="1" customWidth="1"/>
    <col min="9234" max="9234" width="11" style="1" customWidth="1"/>
    <col min="9235" max="9235" width="12" style="1" customWidth="1"/>
    <col min="9236" max="9280" width="9.140625" style="1"/>
    <col min="9281" max="9281" width="6" style="1" customWidth="1"/>
    <col min="9282" max="9282" width="9.140625" style="1"/>
    <col min="9283" max="9283" width="15.42578125" style="1" customWidth="1"/>
    <col min="9284" max="9284" width="14.85546875" style="1" customWidth="1"/>
    <col min="9285" max="9285" width="14.140625" style="1" customWidth="1"/>
    <col min="9286" max="9286" width="11.42578125" style="1" customWidth="1"/>
    <col min="9287" max="9287" width="11.28515625" style="1" customWidth="1"/>
    <col min="9288" max="9288" width="12.28515625" style="1" customWidth="1"/>
    <col min="9289" max="9289" width="11.28515625" style="1" customWidth="1"/>
    <col min="9290" max="9295" width="10.7109375" style="1" customWidth="1"/>
    <col min="9296" max="9296" width="12.85546875" style="1" customWidth="1"/>
    <col min="9297" max="9297" width="10.7109375" style="1" customWidth="1"/>
    <col min="9298" max="9298" width="11" style="1" customWidth="1"/>
    <col min="9299" max="9300" width="9.140625" style="1" customWidth="1"/>
    <col min="9301" max="9301" width="14.140625" style="1" customWidth="1"/>
    <col min="9302" max="9302" width="11.42578125" style="1" customWidth="1"/>
    <col min="9303" max="9303" width="11.28515625" style="1" customWidth="1"/>
    <col min="9304" max="9304" width="12.28515625" style="1" customWidth="1"/>
    <col min="9305" max="9305" width="11.28515625" style="1" customWidth="1"/>
    <col min="9306" max="9311" width="10.7109375" style="1" customWidth="1"/>
    <col min="9312" max="9312" width="12.85546875" style="1" customWidth="1"/>
    <col min="9313" max="9313" width="10.7109375" style="1" customWidth="1"/>
    <col min="9314" max="9314" width="11" style="1" customWidth="1"/>
    <col min="9315" max="9316" width="9.140625" style="1" customWidth="1"/>
    <col min="9317" max="9317" width="14.140625" style="1" customWidth="1"/>
    <col min="9318" max="9318" width="11.42578125" style="1" customWidth="1"/>
    <col min="9319" max="9319" width="11.28515625" style="1" customWidth="1"/>
    <col min="9320" max="9320" width="12.28515625" style="1" customWidth="1"/>
    <col min="9321" max="9321" width="11.28515625" style="1" customWidth="1"/>
    <col min="9322" max="9327" width="10.7109375" style="1" customWidth="1"/>
    <col min="9328" max="9328" width="12.85546875" style="1" customWidth="1"/>
    <col min="9329" max="9329" width="10.7109375" style="1" customWidth="1"/>
    <col min="9330" max="9330" width="11" style="1" customWidth="1"/>
    <col min="9331" max="9332" width="9.140625" style="1" customWidth="1"/>
    <col min="9333" max="9333" width="14.140625" style="1" customWidth="1"/>
    <col min="9334" max="9334" width="11.42578125" style="1" customWidth="1"/>
    <col min="9335" max="9335" width="11.28515625" style="1" customWidth="1"/>
    <col min="9336" max="9336" width="12.28515625" style="1" customWidth="1"/>
    <col min="9337" max="9337" width="11.28515625" style="1" customWidth="1"/>
    <col min="9338" max="9343" width="10.7109375" style="1" customWidth="1"/>
    <col min="9344" max="9344" width="12.85546875" style="1" customWidth="1"/>
    <col min="9345" max="9345" width="10.7109375" style="1" customWidth="1"/>
    <col min="9346" max="9346" width="11" style="1" customWidth="1"/>
    <col min="9347" max="9348" width="9.140625" style="1" customWidth="1"/>
    <col min="9349" max="9349" width="14.140625" style="1" customWidth="1"/>
    <col min="9350" max="9350" width="11.42578125" style="1" customWidth="1"/>
    <col min="9351" max="9351" width="11.28515625" style="1" customWidth="1"/>
    <col min="9352" max="9352" width="12.28515625" style="1" customWidth="1"/>
    <col min="9353" max="9353" width="11.28515625" style="1" customWidth="1"/>
    <col min="9354" max="9359" width="10.7109375" style="1" customWidth="1"/>
    <col min="9360" max="9360" width="12.85546875" style="1" customWidth="1"/>
    <col min="9361" max="9361" width="10.7109375" style="1" customWidth="1"/>
    <col min="9362" max="9362" width="11" style="1" customWidth="1"/>
    <col min="9363" max="9364" width="9.140625" style="1" customWidth="1"/>
    <col min="9365" max="9365" width="14.140625" style="1" customWidth="1"/>
    <col min="9366" max="9366" width="11.42578125" style="1" customWidth="1"/>
    <col min="9367" max="9367" width="11.28515625" style="1" customWidth="1"/>
    <col min="9368" max="9368" width="12.28515625" style="1" customWidth="1"/>
    <col min="9369" max="9369" width="11.28515625" style="1" customWidth="1"/>
    <col min="9370" max="9375" width="10.7109375" style="1" customWidth="1"/>
    <col min="9376" max="9376" width="12.85546875" style="1" customWidth="1"/>
    <col min="9377" max="9377" width="10.7109375" style="1" customWidth="1"/>
    <col min="9378" max="9378" width="11" style="1" customWidth="1"/>
    <col min="9379" max="9380" width="9.140625" style="1" customWidth="1"/>
    <col min="9381" max="9381" width="14.140625" style="1" customWidth="1"/>
    <col min="9382" max="9382" width="11.42578125" style="1" customWidth="1"/>
    <col min="9383" max="9383" width="11.28515625" style="1" customWidth="1"/>
    <col min="9384" max="9384" width="12.28515625" style="1" customWidth="1"/>
    <col min="9385" max="9385" width="11.28515625" style="1" customWidth="1"/>
    <col min="9386" max="9391" width="10.7109375" style="1" customWidth="1"/>
    <col min="9392" max="9392" width="12.85546875" style="1" customWidth="1"/>
    <col min="9393" max="9393" width="10.7109375" style="1" customWidth="1"/>
    <col min="9394" max="9394" width="11" style="1" customWidth="1"/>
    <col min="9395" max="9396" width="9.140625" style="1" customWidth="1"/>
    <col min="9397" max="9397" width="14.140625" style="1" customWidth="1"/>
    <col min="9398" max="9398" width="11.42578125" style="1" customWidth="1"/>
    <col min="9399" max="9399" width="11.28515625" style="1" customWidth="1"/>
    <col min="9400" max="9400" width="12.28515625" style="1" customWidth="1"/>
    <col min="9401" max="9401" width="11.28515625" style="1" customWidth="1"/>
    <col min="9402" max="9407" width="10.7109375" style="1" customWidth="1"/>
    <col min="9408" max="9408" width="12.85546875" style="1" customWidth="1"/>
    <col min="9409" max="9409" width="10.7109375" style="1" customWidth="1"/>
    <col min="9410" max="9410" width="11" style="1" customWidth="1"/>
    <col min="9411" max="9412" width="9.140625" style="1" customWidth="1"/>
    <col min="9413" max="9413" width="14.140625" style="1" customWidth="1"/>
    <col min="9414" max="9414" width="11.42578125" style="1" customWidth="1"/>
    <col min="9415" max="9415" width="11.28515625" style="1" customWidth="1"/>
    <col min="9416" max="9416" width="12.28515625" style="1" customWidth="1"/>
    <col min="9417" max="9417" width="11.28515625" style="1" customWidth="1"/>
    <col min="9418" max="9423" width="10.7109375" style="1" customWidth="1"/>
    <col min="9424" max="9424" width="12.85546875" style="1" customWidth="1"/>
    <col min="9425" max="9425" width="10.7109375" style="1" customWidth="1"/>
    <col min="9426" max="9426" width="11" style="1" customWidth="1"/>
    <col min="9427" max="9428" width="9.140625" style="1" customWidth="1"/>
    <col min="9429" max="9429" width="14.140625" style="1" customWidth="1"/>
    <col min="9430" max="9430" width="11.42578125" style="1" customWidth="1"/>
    <col min="9431" max="9431" width="11.28515625" style="1" customWidth="1"/>
    <col min="9432" max="9432" width="12.28515625" style="1" customWidth="1"/>
    <col min="9433" max="9433" width="11.28515625" style="1" customWidth="1"/>
    <col min="9434" max="9439" width="10.7109375" style="1" customWidth="1"/>
    <col min="9440" max="9440" width="12.85546875" style="1" customWidth="1"/>
    <col min="9441" max="9441" width="10.7109375" style="1" customWidth="1"/>
    <col min="9442" max="9442" width="11" style="1" customWidth="1"/>
    <col min="9443" max="9444" width="9.140625" style="1" customWidth="1"/>
    <col min="9445" max="9445" width="14.140625" style="1" customWidth="1"/>
    <col min="9446" max="9446" width="11.42578125" style="1" customWidth="1"/>
    <col min="9447" max="9447" width="11.28515625" style="1" customWidth="1"/>
    <col min="9448" max="9448" width="12.28515625" style="1" customWidth="1"/>
    <col min="9449" max="9449" width="11.28515625" style="1" customWidth="1"/>
    <col min="9450" max="9455" width="10.7109375" style="1" customWidth="1"/>
    <col min="9456" max="9456" width="12.85546875" style="1" customWidth="1"/>
    <col min="9457" max="9457" width="10.7109375" style="1" customWidth="1"/>
    <col min="9458" max="9458" width="11" style="1" customWidth="1"/>
    <col min="9459" max="9460" width="9.140625" style="1" customWidth="1"/>
    <col min="9461" max="9461" width="14.140625" style="1" customWidth="1"/>
    <col min="9462" max="9462" width="11.42578125" style="1" customWidth="1"/>
    <col min="9463" max="9463" width="11.28515625" style="1" customWidth="1"/>
    <col min="9464" max="9464" width="12.28515625" style="1" customWidth="1"/>
    <col min="9465" max="9465" width="11.28515625" style="1" customWidth="1"/>
    <col min="9466" max="9471" width="10.7109375" style="1" customWidth="1"/>
    <col min="9472" max="9472" width="12.85546875" style="1" customWidth="1"/>
    <col min="9473" max="9473" width="10.7109375" style="1" customWidth="1"/>
    <col min="9474" max="9474" width="11" style="1" customWidth="1"/>
    <col min="9475" max="9476" width="9.140625" style="1" customWidth="1"/>
    <col min="9477" max="9477" width="14.140625" style="1" customWidth="1"/>
    <col min="9478" max="9478" width="11.42578125" style="1" customWidth="1"/>
    <col min="9479" max="9479" width="11.28515625" style="1" customWidth="1"/>
    <col min="9480" max="9480" width="12.28515625" style="1" customWidth="1"/>
    <col min="9481" max="9481" width="11.28515625" style="1" customWidth="1"/>
    <col min="9482" max="9487" width="10.7109375" style="1" bestFit="1" customWidth="1"/>
    <col min="9488" max="9488" width="12.85546875" style="1" customWidth="1"/>
    <col min="9489" max="9489" width="10.7109375" style="1" customWidth="1"/>
    <col min="9490" max="9490" width="11" style="1" customWidth="1"/>
    <col min="9491" max="9491" width="12" style="1" customWidth="1"/>
    <col min="9492" max="9536" width="9.140625" style="1"/>
    <col min="9537" max="9537" width="6" style="1" customWidth="1"/>
    <col min="9538" max="9538" width="9.140625" style="1"/>
    <col min="9539" max="9539" width="15.42578125" style="1" customWidth="1"/>
    <col min="9540" max="9540" width="14.85546875" style="1" customWidth="1"/>
    <col min="9541" max="9541" width="14.140625" style="1" customWidth="1"/>
    <col min="9542" max="9542" width="11.42578125" style="1" customWidth="1"/>
    <col min="9543" max="9543" width="11.28515625" style="1" customWidth="1"/>
    <col min="9544" max="9544" width="12.28515625" style="1" customWidth="1"/>
    <col min="9545" max="9545" width="11.28515625" style="1" customWidth="1"/>
    <col min="9546" max="9551" width="10.7109375" style="1" customWidth="1"/>
    <col min="9552" max="9552" width="12.85546875" style="1" customWidth="1"/>
    <col min="9553" max="9553" width="10.7109375" style="1" customWidth="1"/>
    <col min="9554" max="9554" width="11" style="1" customWidth="1"/>
    <col min="9555" max="9556" width="9.140625" style="1" customWidth="1"/>
    <col min="9557" max="9557" width="14.140625" style="1" customWidth="1"/>
    <col min="9558" max="9558" width="11.42578125" style="1" customWidth="1"/>
    <col min="9559" max="9559" width="11.28515625" style="1" customWidth="1"/>
    <col min="9560" max="9560" width="12.28515625" style="1" customWidth="1"/>
    <col min="9561" max="9561" width="11.28515625" style="1" customWidth="1"/>
    <col min="9562" max="9567" width="10.7109375" style="1" customWidth="1"/>
    <col min="9568" max="9568" width="12.85546875" style="1" customWidth="1"/>
    <col min="9569" max="9569" width="10.7109375" style="1" customWidth="1"/>
    <col min="9570" max="9570" width="11" style="1" customWidth="1"/>
    <col min="9571" max="9572" width="9.140625" style="1" customWidth="1"/>
    <col min="9573" max="9573" width="14.140625" style="1" customWidth="1"/>
    <col min="9574" max="9574" width="11.42578125" style="1" customWidth="1"/>
    <col min="9575" max="9575" width="11.28515625" style="1" customWidth="1"/>
    <col min="9576" max="9576" width="12.28515625" style="1" customWidth="1"/>
    <col min="9577" max="9577" width="11.28515625" style="1" customWidth="1"/>
    <col min="9578" max="9583" width="10.7109375" style="1" customWidth="1"/>
    <col min="9584" max="9584" width="12.85546875" style="1" customWidth="1"/>
    <col min="9585" max="9585" width="10.7109375" style="1" customWidth="1"/>
    <col min="9586" max="9586" width="11" style="1" customWidth="1"/>
    <col min="9587" max="9588" width="9.140625" style="1" customWidth="1"/>
    <col min="9589" max="9589" width="14.140625" style="1" customWidth="1"/>
    <col min="9590" max="9590" width="11.42578125" style="1" customWidth="1"/>
    <col min="9591" max="9591" width="11.28515625" style="1" customWidth="1"/>
    <col min="9592" max="9592" width="12.28515625" style="1" customWidth="1"/>
    <col min="9593" max="9593" width="11.28515625" style="1" customWidth="1"/>
    <col min="9594" max="9599" width="10.7109375" style="1" customWidth="1"/>
    <col min="9600" max="9600" width="12.85546875" style="1" customWidth="1"/>
    <col min="9601" max="9601" width="10.7109375" style="1" customWidth="1"/>
    <col min="9602" max="9602" width="11" style="1" customWidth="1"/>
    <col min="9603" max="9604" width="9.140625" style="1" customWidth="1"/>
    <col min="9605" max="9605" width="14.140625" style="1" customWidth="1"/>
    <col min="9606" max="9606" width="11.42578125" style="1" customWidth="1"/>
    <col min="9607" max="9607" width="11.28515625" style="1" customWidth="1"/>
    <col min="9608" max="9608" width="12.28515625" style="1" customWidth="1"/>
    <col min="9609" max="9609" width="11.28515625" style="1" customWidth="1"/>
    <col min="9610" max="9615" width="10.7109375" style="1" customWidth="1"/>
    <col min="9616" max="9616" width="12.85546875" style="1" customWidth="1"/>
    <col min="9617" max="9617" width="10.7109375" style="1" customWidth="1"/>
    <col min="9618" max="9618" width="11" style="1" customWidth="1"/>
    <col min="9619" max="9620" width="9.140625" style="1" customWidth="1"/>
    <col min="9621" max="9621" width="14.140625" style="1" customWidth="1"/>
    <col min="9622" max="9622" width="11.42578125" style="1" customWidth="1"/>
    <col min="9623" max="9623" width="11.28515625" style="1" customWidth="1"/>
    <col min="9624" max="9624" width="12.28515625" style="1" customWidth="1"/>
    <col min="9625" max="9625" width="11.28515625" style="1" customWidth="1"/>
    <col min="9626" max="9631" width="10.7109375" style="1" customWidth="1"/>
    <col min="9632" max="9632" width="12.85546875" style="1" customWidth="1"/>
    <col min="9633" max="9633" width="10.7109375" style="1" customWidth="1"/>
    <col min="9634" max="9634" width="11" style="1" customWidth="1"/>
    <col min="9635" max="9636" width="9.140625" style="1" customWidth="1"/>
    <col min="9637" max="9637" width="14.140625" style="1" customWidth="1"/>
    <col min="9638" max="9638" width="11.42578125" style="1" customWidth="1"/>
    <col min="9639" max="9639" width="11.28515625" style="1" customWidth="1"/>
    <col min="9640" max="9640" width="12.28515625" style="1" customWidth="1"/>
    <col min="9641" max="9641" width="11.28515625" style="1" customWidth="1"/>
    <col min="9642" max="9647" width="10.7109375" style="1" customWidth="1"/>
    <col min="9648" max="9648" width="12.85546875" style="1" customWidth="1"/>
    <col min="9649" max="9649" width="10.7109375" style="1" customWidth="1"/>
    <col min="9650" max="9650" width="11" style="1" customWidth="1"/>
    <col min="9651" max="9652" width="9.140625" style="1" customWidth="1"/>
    <col min="9653" max="9653" width="14.140625" style="1" customWidth="1"/>
    <col min="9654" max="9654" width="11.42578125" style="1" customWidth="1"/>
    <col min="9655" max="9655" width="11.28515625" style="1" customWidth="1"/>
    <col min="9656" max="9656" width="12.28515625" style="1" customWidth="1"/>
    <col min="9657" max="9657" width="11.28515625" style="1" customWidth="1"/>
    <col min="9658" max="9663" width="10.7109375" style="1" customWidth="1"/>
    <col min="9664" max="9664" width="12.85546875" style="1" customWidth="1"/>
    <col min="9665" max="9665" width="10.7109375" style="1" customWidth="1"/>
    <col min="9666" max="9666" width="11" style="1" customWidth="1"/>
    <col min="9667" max="9668" width="9.140625" style="1" customWidth="1"/>
    <col min="9669" max="9669" width="14.140625" style="1" customWidth="1"/>
    <col min="9670" max="9670" width="11.42578125" style="1" customWidth="1"/>
    <col min="9671" max="9671" width="11.28515625" style="1" customWidth="1"/>
    <col min="9672" max="9672" width="12.28515625" style="1" customWidth="1"/>
    <col min="9673" max="9673" width="11.28515625" style="1" customWidth="1"/>
    <col min="9674" max="9679" width="10.7109375" style="1" customWidth="1"/>
    <col min="9680" max="9680" width="12.85546875" style="1" customWidth="1"/>
    <col min="9681" max="9681" width="10.7109375" style="1" customWidth="1"/>
    <col min="9682" max="9682" width="11" style="1" customWidth="1"/>
    <col min="9683" max="9684" width="9.140625" style="1" customWidth="1"/>
    <col min="9685" max="9685" width="14.140625" style="1" customWidth="1"/>
    <col min="9686" max="9686" width="11.42578125" style="1" customWidth="1"/>
    <col min="9687" max="9687" width="11.28515625" style="1" customWidth="1"/>
    <col min="9688" max="9688" width="12.28515625" style="1" customWidth="1"/>
    <col min="9689" max="9689" width="11.28515625" style="1" customWidth="1"/>
    <col min="9690" max="9695" width="10.7109375" style="1" customWidth="1"/>
    <col min="9696" max="9696" width="12.85546875" style="1" customWidth="1"/>
    <col min="9697" max="9697" width="10.7109375" style="1" customWidth="1"/>
    <col min="9698" max="9698" width="11" style="1" customWidth="1"/>
    <col min="9699" max="9700" width="9.140625" style="1" customWidth="1"/>
    <col min="9701" max="9701" width="14.140625" style="1" customWidth="1"/>
    <col min="9702" max="9702" width="11.42578125" style="1" customWidth="1"/>
    <col min="9703" max="9703" width="11.28515625" style="1" customWidth="1"/>
    <col min="9704" max="9704" width="12.28515625" style="1" customWidth="1"/>
    <col min="9705" max="9705" width="11.28515625" style="1" customWidth="1"/>
    <col min="9706" max="9711" width="10.7109375" style="1" customWidth="1"/>
    <col min="9712" max="9712" width="12.85546875" style="1" customWidth="1"/>
    <col min="9713" max="9713" width="10.7109375" style="1" customWidth="1"/>
    <col min="9714" max="9714" width="11" style="1" customWidth="1"/>
    <col min="9715" max="9716" width="9.140625" style="1" customWidth="1"/>
    <col min="9717" max="9717" width="14.140625" style="1" customWidth="1"/>
    <col min="9718" max="9718" width="11.42578125" style="1" customWidth="1"/>
    <col min="9719" max="9719" width="11.28515625" style="1" customWidth="1"/>
    <col min="9720" max="9720" width="12.28515625" style="1" customWidth="1"/>
    <col min="9721" max="9721" width="11.28515625" style="1" customWidth="1"/>
    <col min="9722" max="9727" width="10.7109375" style="1" customWidth="1"/>
    <col min="9728" max="9728" width="12.85546875" style="1" customWidth="1"/>
    <col min="9729" max="9729" width="10.7109375" style="1" customWidth="1"/>
    <col min="9730" max="9730" width="11" style="1" customWidth="1"/>
    <col min="9731" max="9732" width="9.140625" style="1" customWidth="1"/>
    <col min="9733" max="9733" width="14.140625" style="1" customWidth="1"/>
    <col min="9734" max="9734" width="11.42578125" style="1" customWidth="1"/>
    <col min="9735" max="9735" width="11.28515625" style="1" customWidth="1"/>
    <col min="9736" max="9736" width="12.28515625" style="1" customWidth="1"/>
    <col min="9737" max="9737" width="11.28515625" style="1" customWidth="1"/>
    <col min="9738" max="9743" width="10.7109375" style="1" bestFit="1" customWidth="1"/>
    <col min="9744" max="9744" width="12.85546875" style="1" customWidth="1"/>
    <col min="9745" max="9745" width="10.7109375" style="1" customWidth="1"/>
    <col min="9746" max="9746" width="11" style="1" customWidth="1"/>
    <col min="9747" max="9747" width="12" style="1" customWidth="1"/>
    <col min="9748" max="9792" width="9.140625" style="1"/>
    <col min="9793" max="9793" width="6" style="1" customWidth="1"/>
    <col min="9794" max="9794" width="9.140625" style="1"/>
    <col min="9795" max="9795" width="15.42578125" style="1" customWidth="1"/>
    <col min="9796" max="9796" width="14.85546875" style="1" customWidth="1"/>
    <col min="9797" max="9797" width="14.140625" style="1" customWidth="1"/>
    <col min="9798" max="9798" width="11.42578125" style="1" customWidth="1"/>
    <col min="9799" max="9799" width="11.28515625" style="1" customWidth="1"/>
    <col min="9800" max="9800" width="12.28515625" style="1" customWidth="1"/>
    <col min="9801" max="9801" width="11.28515625" style="1" customWidth="1"/>
    <col min="9802" max="9807" width="10.7109375" style="1" customWidth="1"/>
    <col min="9808" max="9808" width="12.85546875" style="1" customWidth="1"/>
    <col min="9809" max="9809" width="10.7109375" style="1" customWidth="1"/>
    <col min="9810" max="9810" width="11" style="1" customWidth="1"/>
    <col min="9811" max="9812" width="9.140625" style="1" customWidth="1"/>
    <col min="9813" max="9813" width="14.140625" style="1" customWidth="1"/>
    <col min="9814" max="9814" width="11.42578125" style="1" customWidth="1"/>
    <col min="9815" max="9815" width="11.28515625" style="1" customWidth="1"/>
    <col min="9816" max="9816" width="12.28515625" style="1" customWidth="1"/>
    <col min="9817" max="9817" width="11.28515625" style="1" customWidth="1"/>
    <col min="9818" max="9823" width="10.7109375" style="1" customWidth="1"/>
    <col min="9824" max="9824" width="12.85546875" style="1" customWidth="1"/>
    <col min="9825" max="9825" width="10.7109375" style="1" customWidth="1"/>
    <col min="9826" max="9826" width="11" style="1" customWidth="1"/>
    <col min="9827" max="9828" width="9.140625" style="1" customWidth="1"/>
    <col min="9829" max="9829" width="14.140625" style="1" customWidth="1"/>
    <col min="9830" max="9830" width="11.42578125" style="1" customWidth="1"/>
    <col min="9831" max="9831" width="11.28515625" style="1" customWidth="1"/>
    <col min="9832" max="9832" width="12.28515625" style="1" customWidth="1"/>
    <col min="9833" max="9833" width="11.28515625" style="1" customWidth="1"/>
    <col min="9834" max="9839" width="10.7109375" style="1" customWidth="1"/>
    <col min="9840" max="9840" width="12.85546875" style="1" customWidth="1"/>
    <col min="9841" max="9841" width="10.7109375" style="1" customWidth="1"/>
    <col min="9842" max="9842" width="11" style="1" customWidth="1"/>
    <col min="9843" max="9844" width="9.140625" style="1" customWidth="1"/>
    <col min="9845" max="9845" width="14.140625" style="1" customWidth="1"/>
    <col min="9846" max="9846" width="11.42578125" style="1" customWidth="1"/>
    <col min="9847" max="9847" width="11.28515625" style="1" customWidth="1"/>
    <col min="9848" max="9848" width="12.28515625" style="1" customWidth="1"/>
    <col min="9849" max="9849" width="11.28515625" style="1" customWidth="1"/>
    <col min="9850" max="9855" width="10.7109375" style="1" customWidth="1"/>
    <col min="9856" max="9856" width="12.85546875" style="1" customWidth="1"/>
    <col min="9857" max="9857" width="10.7109375" style="1" customWidth="1"/>
    <col min="9858" max="9858" width="11" style="1" customWidth="1"/>
    <col min="9859" max="9860" width="9.140625" style="1" customWidth="1"/>
    <col min="9861" max="9861" width="14.140625" style="1" customWidth="1"/>
    <col min="9862" max="9862" width="11.42578125" style="1" customWidth="1"/>
    <col min="9863" max="9863" width="11.28515625" style="1" customWidth="1"/>
    <col min="9864" max="9864" width="12.28515625" style="1" customWidth="1"/>
    <col min="9865" max="9865" width="11.28515625" style="1" customWidth="1"/>
    <col min="9866" max="9871" width="10.7109375" style="1" customWidth="1"/>
    <col min="9872" max="9872" width="12.85546875" style="1" customWidth="1"/>
    <col min="9873" max="9873" width="10.7109375" style="1" customWidth="1"/>
    <col min="9874" max="9874" width="11" style="1" customWidth="1"/>
    <col min="9875" max="9876" width="9.140625" style="1" customWidth="1"/>
    <col min="9877" max="9877" width="14.140625" style="1" customWidth="1"/>
    <col min="9878" max="9878" width="11.42578125" style="1" customWidth="1"/>
    <col min="9879" max="9879" width="11.28515625" style="1" customWidth="1"/>
    <col min="9880" max="9880" width="12.28515625" style="1" customWidth="1"/>
    <col min="9881" max="9881" width="11.28515625" style="1" customWidth="1"/>
    <col min="9882" max="9887" width="10.7109375" style="1" customWidth="1"/>
    <col min="9888" max="9888" width="12.85546875" style="1" customWidth="1"/>
    <col min="9889" max="9889" width="10.7109375" style="1" customWidth="1"/>
    <col min="9890" max="9890" width="11" style="1" customWidth="1"/>
    <col min="9891" max="9892" width="9.140625" style="1" customWidth="1"/>
    <col min="9893" max="9893" width="14.140625" style="1" customWidth="1"/>
    <col min="9894" max="9894" width="11.42578125" style="1" customWidth="1"/>
    <col min="9895" max="9895" width="11.28515625" style="1" customWidth="1"/>
    <col min="9896" max="9896" width="12.28515625" style="1" customWidth="1"/>
    <col min="9897" max="9897" width="11.28515625" style="1" customWidth="1"/>
    <col min="9898" max="9903" width="10.7109375" style="1" customWidth="1"/>
    <col min="9904" max="9904" width="12.85546875" style="1" customWidth="1"/>
    <col min="9905" max="9905" width="10.7109375" style="1" customWidth="1"/>
    <col min="9906" max="9906" width="11" style="1" customWidth="1"/>
    <col min="9907" max="9908" width="9.140625" style="1" customWidth="1"/>
    <col min="9909" max="9909" width="14.140625" style="1" customWidth="1"/>
    <col min="9910" max="9910" width="11.42578125" style="1" customWidth="1"/>
    <col min="9911" max="9911" width="11.28515625" style="1" customWidth="1"/>
    <col min="9912" max="9912" width="12.28515625" style="1" customWidth="1"/>
    <col min="9913" max="9913" width="11.28515625" style="1" customWidth="1"/>
    <col min="9914" max="9919" width="10.7109375" style="1" customWidth="1"/>
    <col min="9920" max="9920" width="12.85546875" style="1" customWidth="1"/>
    <col min="9921" max="9921" width="10.7109375" style="1" customWidth="1"/>
    <col min="9922" max="9922" width="11" style="1" customWidth="1"/>
    <col min="9923" max="9924" width="9.140625" style="1" customWidth="1"/>
    <col min="9925" max="9925" width="14.140625" style="1" customWidth="1"/>
    <col min="9926" max="9926" width="11.42578125" style="1" customWidth="1"/>
    <col min="9927" max="9927" width="11.28515625" style="1" customWidth="1"/>
    <col min="9928" max="9928" width="12.28515625" style="1" customWidth="1"/>
    <col min="9929" max="9929" width="11.28515625" style="1" customWidth="1"/>
    <col min="9930" max="9935" width="10.7109375" style="1" customWidth="1"/>
    <col min="9936" max="9936" width="12.85546875" style="1" customWidth="1"/>
    <col min="9937" max="9937" width="10.7109375" style="1" customWidth="1"/>
    <col min="9938" max="9938" width="11" style="1" customWidth="1"/>
    <col min="9939" max="9940" width="9.140625" style="1" customWidth="1"/>
    <col min="9941" max="9941" width="14.140625" style="1" customWidth="1"/>
    <col min="9942" max="9942" width="11.42578125" style="1" customWidth="1"/>
    <col min="9943" max="9943" width="11.28515625" style="1" customWidth="1"/>
    <col min="9944" max="9944" width="12.28515625" style="1" customWidth="1"/>
    <col min="9945" max="9945" width="11.28515625" style="1" customWidth="1"/>
    <col min="9946" max="9951" width="10.7109375" style="1" customWidth="1"/>
    <col min="9952" max="9952" width="12.85546875" style="1" customWidth="1"/>
    <col min="9953" max="9953" width="10.7109375" style="1" customWidth="1"/>
    <col min="9954" max="9954" width="11" style="1" customWidth="1"/>
    <col min="9955" max="9956" width="9.140625" style="1" customWidth="1"/>
    <col min="9957" max="9957" width="14.140625" style="1" customWidth="1"/>
    <col min="9958" max="9958" width="11.42578125" style="1" customWidth="1"/>
    <col min="9959" max="9959" width="11.28515625" style="1" customWidth="1"/>
    <col min="9960" max="9960" width="12.28515625" style="1" customWidth="1"/>
    <col min="9961" max="9961" width="11.28515625" style="1" customWidth="1"/>
    <col min="9962" max="9967" width="10.7109375" style="1" customWidth="1"/>
    <col min="9968" max="9968" width="12.85546875" style="1" customWidth="1"/>
    <col min="9969" max="9969" width="10.7109375" style="1" customWidth="1"/>
    <col min="9970" max="9970" width="11" style="1" customWidth="1"/>
    <col min="9971" max="9972" width="9.140625" style="1" customWidth="1"/>
    <col min="9973" max="9973" width="14.140625" style="1" customWidth="1"/>
    <col min="9974" max="9974" width="11.42578125" style="1" customWidth="1"/>
    <col min="9975" max="9975" width="11.28515625" style="1" customWidth="1"/>
    <col min="9976" max="9976" width="12.28515625" style="1" customWidth="1"/>
    <col min="9977" max="9977" width="11.28515625" style="1" customWidth="1"/>
    <col min="9978" max="9983" width="10.7109375" style="1" customWidth="1"/>
    <col min="9984" max="9984" width="12.85546875" style="1" customWidth="1"/>
    <col min="9985" max="9985" width="10.7109375" style="1" customWidth="1"/>
    <col min="9986" max="9986" width="11" style="1" customWidth="1"/>
    <col min="9987" max="9988" width="9.140625" style="1" customWidth="1"/>
    <col min="9989" max="9989" width="14.140625" style="1" customWidth="1"/>
    <col min="9990" max="9990" width="11.42578125" style="1" customWidth="1"/>
    <col min="9991" max="9991" width="11.28515625" style="1" customWidth="1"/>
    <col min="9992" max="9992" width="12.28515625" style="1" customWidth="1"/>
    <col min="9993" max="9993" width="11.28515625" style="1" customWidth="1"/>
    <col min="9994" max="9999" width="10.7109375" style="1" bestFit="1" customWidth="1"/>
    <col min="10000" max="10000" width="12.85546875" style="1" customWidth="1"/>
    <col min="10001" max="10001" width="10.7109375" style="1" customWidth="1"/>
    <col min="10002" max="10002" width="11" style="1" customWidth="1"/>
    <col min="10003" max="10003" width="12" style="1" customWidth="1"/>
    <col min="10004" max="10048" width="9.140625" style="1"/>
    <col min="10049" max="10049" width="6" style="1" customWidth="1"/>
    <col min="10050" max="10050" width="9.140625" style="1"/>
    <col min="10051" max="10051" width="15.42578125" style="1" customWidth="1"/>
    <col min="10052" max="10052" width="14.85546875" style="1" customWidth="1"/>
    <col min="10053" max="10053" width="14.140625" style="1" customWidth="1"/>
    <col min="10054" max="10054" width="11.42578125" style="1" customWidth="1"/>
    <col min="10055" max="10055" width="11.28515625" style="1" customWidth="1"/>
    <col min="10056" max="10056" width="12.28515625" style="1" customWidth="1"/>
    <col min="10057" max="10057" width="11.28515625" style="1" customWidth="1"/>
    <col min="10058" max="10063" width="10.7109375" style="1" customWidth="1"/>
    <col min="10064" max="10064" width="12.85546875" style="1" customWidth="1"/>
    <col min="10065" max="10065" width="10.7109375" style="1" customWidth="1"/>
    <col min="10066" max="10066" width="11" style="1" customWidth="1"/>
    <col min="10067" max="10068" width="9.140625" style="1" customWidth="1"/>
    <col min="10069" max="10069" width="14.140625" style="1" customWidth="1"/>
    <col min="10070" max="10070" width="11.42578125" style="1" customWidth="1"/>
    <col min="10071" max="10071" width="11.28515625" style="1" customWidth="1"/>
    <col min="10072" max="10072" width="12.28515625" style="1" customWidth="1"/>
    <col min="10073" max="10073" width="11.28515625" style="1" customWidth="1"/>
    <col min="10074" max="10079" width="10.7109375" style="1" customWidth="1"/>
    <col min="10080" max="10080" width="12.85546875" style="1" customWidth="1"/>
    <col min="10081" max="10081" width="10.7109375" style="1" customWidth="1"/>
    <col min="10082" max="10082" width="11" style="1" customWidth="1"/>
    <col min="10083" max="10084" width="9.140625" style="1" customWidth="1"/>
    <col min="10085" max="10085" width="14.140625" style="1" customWidth="1"/>
    <col min="10086" max="10086" width="11.42578125" style="1" customWidth="1"/>
    <col min="10087" max="10087" width="11.28515625" style="1" customWidth="1"/>
    <col min="10088" max="10088" width="12.28515625" style="1" customWidth="1"/>
    <col min="10089" max="10089" width="11.28515625" style="1" customWidth="1"/>
    <col min="10090" max="10095" width="10.7109375" style="1" customWidth="1"/>
    <col min="10096" max="10096" width="12.85546875" style="1" customWidth="1"/>
    <col min="10097" max="10097" width="10.7109375" style="1" customWidth="1"/>
    <col min="10098" max="10098" width="11" style="1" customWidth="1"/>
    <col min="10099" max="10100" width="9.140625" style="1" customWidth="1"/>
    <col min="10101" max="10101" width="14.140625" style="1" customWidth="1"/>
    <col min="10102" max="10102" width="11.42578125" style="1" customWidth="1"/>
    <col min="10103" max="10103" width="11.28515625" style="1" customWidth="1"/>
    <col min="10104" max="10104" width="12.28515625" style="1" customWidth="1"/>
    <col min="10105" max="10105" width="11.28515625" style="1" customWidth="1"/>
    <col min="10106" max="10111" width="10.7109375" style="1" customWidth="1"/>
    <col min="10112" max="10112" width="12.85546875" style="1" customWidth="1"/>
    <col min="10113" max="10113" width="10.7109375" style="1" customWidth="1"/>
    <col min="10114" max="10114" width="11" style="1" customWidth="1"/>
    <col min="10115" max="10116" width="9.140625" style="1" customWidth="1"/>
    <col min="10117" max="10117" width="14.140625" style="1" customWidth="1"/>
    <col min="10118" max="10118" width="11.42578125" style="1" customWidth="1"/>
    <col min="10119" max="10119" width="11.28515625" style="1" customWidth="1"/>
    <col min="10120" max="10120" width="12.28515625" style="1" customWidth="1"/>
    <col min="10121" max="10121" width="11.28515625" style="1" customWidth="1"/>
    <col min="10122" max="10127" width="10.7109375" style="1" customWidth="1"/>
    <col min="10128" max="10128" width="12.85546875" style="1" customWidth="1"/>
    <col min="10129" max="10129" width="10.7109375" style="1" customWidth="1"/>
    <col min="10130" max="10130" width="11" style="1" customWidth="1"/>
    <col min="10131" max="10132" width="9.140625" style="1" customWidth="1"/>
    <col min="10133" max="10133" width="14.140625" style="1" customWidth="1"/>
    <col min="10134" max="10134" width="11.42578125" style="1" customWidth="1"/>
    <col min="10135" max="10135" width="11.28515625" style="1" customWidth="1"/>
    <col min="10136" max="10136" width="12.28515625" style="1" customWidth="1"/>
    <col min="10137" max="10137" width="11.28515625" style="1" customWidth="1"/>
    <col min="10138" max="10143" width="10.7109375" style="1" customWidth="1"/>
    <col min="10144" max="10144" width="12.85546875" style="1" customWidth="1"/>
    <col min="10145" max="10145" width="10.7109375" style="1" customWidth="1"/>
    <col min="10146" max="10146" width="11" style="1" customWidth="1"/>
    <col min="10147" max="10148" width="9.140625" style="1" customWidth="1"/>
    <col min="10149" max="10149" width="14.140625" style="1" customWidth="1"/>
    <col min="10150" max="10150" width="11.42578125" style="1" customWidth="1"/>
    <col min="10151" max="10151" width="11.28515625" style="1" customWidth="1"/>
    <col min="10152" max="10152" width="12.28515625" style="1" customWidth="1"/>
    <col min="10153" max="10153" width="11.28515625" style="1" customWidth="1"/>
    <col min="10154" max="10159" width="10.7109375" style="1" customWidth="1"/>
    <col min="10160" max="10160" width="12.85546875" style="1" customWidth="1"/>
    <col min="10161" max="10161" width="10.7109375" style="1" customWidth="1"/>
    <col min="10162" max="10162" width="11" style="1" customWidth="1"/>
    <col min="10163" max="10164" width="9.140625" style="1" customWidth="1"/>
    <col min="10165" max="10165" width="14.140625" style="1" customWidth="1"/>
    <col min="10166" max="10166" width="11.42578125" style="1" customWidth="1"/>
    <col min="10167" max="10167" width="11.28515625" style="1" customWidth="1"/>
    <col min="10168" max="10168" width="12.28515625" style="1" customWidth="1"/>
    <col min="10169" max="10169" width="11.28515625" style="1" customWidth="1"/>
    <col min="10170" max="10175" width="10.7109375" style="1" customWidth="1"/>
    <col min="10176" max="10176" width="12.85546875" style="1" customWidth="1"/>
    <col min="10177" max="10177" width="10.7109375" style="1" customWidth="1"/>
    <col min="10178" max="10178" width="11" style="1" customWidth="1"/>
    <col min="10179" max="10180" width="9.140625" style="1" customWidth="1"/>
    <col min="10181" max="10181" width="14.140625" style="1" customWidth="1"/>
    <col min="10182" max="10182" width="11.42578125" style="1" customWidth="1"/>
    <col min="10183" max="10183" width="11.28515625" style="1" customWidth="1"/>
    <col min="10184" max="10184" width="12.28515625" style="1" customWidth="1"/>
    <col min="10185" max="10185" width="11.28515625" style="1" customWidth="1"/>
    <col min="10186" max="10191" width="10.7109375" style="1" customWidth="1"/>
    <col min="10192" max="10192" width="12.85546875" style="1" customWidth="1"/>
    <col min="10193" max="10193" width="10.7109375" style="1" customWidth="1"/>
    <col min="10194" max="10194" width="11" style="1" customWidth="1"/>
    <col min="10195" max="10196" width="9.140625" style="1" customWidth="1"/>
    <col min="10197" max="10197" width="14.140625" style="1" customWidth="1"/>
    <col min="10198" max="10198" width="11.42578125" style="1" customWidth="1"/>
    <col min="10199" max="10199" width="11.28515625" style="1" customWidth="1"/>
    <col min="10200" max="10200" width="12.28515625" style="1" customWidth="1"/>
    <col min="10201" max="10201" width="11.28515625" style="1" customWidth="1"/>
    <col min="10202" max="10207" width="10.7109375" style="1" customWidth="1"/>
    <col min="10208" max="10208" width="12.85546875" style="1" customWidth="1"/>
    <col min="10209" max="10209" width="10.7109375" style="1" customWidth="1"/>
    <col min="10210" max="10210" width="11" style="1" customWidth="1"/>
    <col min="10211" max="10212" width="9.140625" style="1" customWidth="1"/>
    <col min="10213" max="10213" width="14.140625" style="1" customWidth="1"/>
    <col min="10214" max="10214" width="11.42578125" style="1" customWidth="1"/>
    <col min="10215" max="10215" width="11.28515625" style="1" customWidth="1"/>
    <col min="10216" max="10216" width="12.28515625" style="1" customWidth="1"/>
    <col min="10217" max="10217" width="11.28515625" style="1" customWidth="1"/>
    <col min="10218" max="10223" width="10.7109375" style="1" customWidth="1"/>
    <col min="10224" max="10224" width="12.85546875" style="1" customWidth="1"/>
    <col min="10225" max="10225" width="10.7109375" style="1" customWidth="1"/>
    <col min="10226" max="10226" width="11" style="1" customWidth="1"/>
    <col min="10227" max="10228" width="9.140625" style="1" customWidth="1"/>
    <col min="10229" max="10229" width="14.140625" style="1" customWidth="1"/>
    <col min="10230" max="10230" width="11.42578125" style="1" customWidth="1"/>
    <col min="10231" max="10231" width="11.28515625" style="1" customWidth="1"/>
    <col min="10232" max="10232" width="12.28515625" style="1" customWidth="1"/>
    <col min="10233" max="10233" width="11.28515625" style="1" customWidth="1"/>
    <col min="10234" max="10239" width="10.7109375" style="1" customWidth="1"/>
    <col min="10240" max="10240" width="12.85546875" style="1" customWidth="1"/>
    <col min="10241" max="10241" width="10.7109375" style="1" customWidth="1"/>
    <col min="10242" max="10242" width="11" style="1" customWidth="1"/>
    <col min="10243" max="10244" width="9.140625" style="1" customWidth="1"/>
    <col min="10245" max="10245" width="14.140625" style="1" customWidth="1"/>
    <col min="10246" max="10246" width="11.42578125" style="1" customWidth="1"/>
    <col min="10247" max="10247" width="11.28515625" style="1" customWidth="1"/>
    <col min="10248" max="10248" width="12.28515625" style="1" customWidth="1"/>
    <col min="10249" max="10249" width="11.28515625" style="1" customWidth="1"/>
    <col min="10250" max="10255" width="10.7109375" style="1" bestFit="1" customWidth="1"/>
    <col min="10256" max="10256" width="12.85546875" style="1" customWidth="1"/>
    <col min="10257" max="10257" width="10.7109375" style="1" customWidth="1"/>
    <col min="10258" max="10258" width="11" style="1" customWidth="1"/>
    <col min="10259" max="10259" width="12" style="1" customWidth="1"/>
    <col min="10260" max="10304" width="9.140625" style="1"/>
    <col min="10305" max="10305" width="6" style="1" customWidth="1"/>
    <col min="10306" max="10306" width="9.140625" style="1"/>
    <col min="10307" max="10307" width="15.42578125" style="1" customWidth="1"/>
    <col min="10308" max="10308" width="14.85546875" style="1" customWidth="1"/>
    <col min="10309" max="10309" width="14.140625" style="1" customWidth="1"/>
    <col min="10310" max="10310" width="11.42578125" style="1" customWidth="1"/>
    <col min="10311" max="10311" width="11.28515625" style="1" customWidth="1"/>
    <col min="10312" max="10312" width="12.28515625" style="1" customWidth="1"/>
    <col min="10313" max="10313" width="11.28515625" style="1" customWidth="1"/>
    <col min="10314" max="10319" width="10.7109375" style="1" customWidth="1"/>
    <col min="10320" max="10320" width="12.85546875" style="1" customWidth="1"/>
    <col min="10321" max="10321" width="10.7109375" style="1" customWidth="1"/>
    <col min="10322" max="10322" width="11" style="1" customWidth="1"/>
    <col min="10323" max="10324" width="9.140625" style="1" customWidth="1"/>
    <col min="10325" max="10325" width="14.140625" style="1" customWidth="1"/>
    <col min="10326" max="10326" width="11.42578125" style="1" customWidth="1"/>
    <col min="10327" max="10327" width="11.28515625" style="1" customWidth="1"/>
    <col min="10328" max="10328" width="12.28515625" style="1" customWidth="1"/>
    <col min="10329" max="10329" width="11.28515625" style="1" customWidth="1"/>
    <col min="10330" max="10335" width="10.7109375" style="1" customWidth="1"/>
    <col min="10336" max="10336" width="12.85546875" style="1" customWidth="1"/>
    <col min="10337" max="10337" width="10.7109375" style="1" customWidth="1"/>
    <col min="10338" max="10338" width="11" style="1" customWidth="1"/>
    <col min="10339" max="10340" width="9.140625" style="1" customWidth="1"/>
    <col min="10341" max="10341" width="14.140625" style="1" customWidth="1"/>
    <col min="10342" max="10342" width="11.42578125" style="1" customWidth="1"/>
    <col min="10343" max="10343" width="11.28515625" style="1" customWidth="1"/>
    <col min="10344" max="10344" width="12.28515625" style="1" customWidth="1"/>
    <col min="10345" max="10345" width="11.28515625" style="1" customWidth="1"/>
    <col min="10346" max="10351" width="10.7109375" style="1" customWidth="1"/>
    <col min="10352" max="10352" width="12.85546875" style="1" customWidth="1"/>
    <col min="10353" max="10353" width="10.7109375" style="1" customWidth="1"/>
    <col min="10354" max="10354" width="11" style="1" customWidth="1"/>
    <col min="10355" max="10356" width="9.140625" style="1" customWidth="1"/>
    <col min="10357" max="10357" width="14.140625" style="1" customWidth="1"/>
    <col min="10358" max="10358" width="11.42578125" style="1" customWidth="1"/>
    <col min="10359" max="10359" width="11.28515625" style="1" customWidth="1"/>
    <col min="10360" max="10360" width="12.28515625" style="1" customWidth="1"/>
    <col min="10361" max="10361" width="11.28515625" style="1" customWidth="1"/>
    <col min="10362" max="10367" width="10.7109375" style="1" customWidth="1"/>
    <col min="10368" max="10368" width="12.85546875" style="1" customWidth="1"/>
    <col min="10369" max="10369" width="10.7109375" style="1" customWidth="1"/>
    <col min="10370" max="10370" width="11" style="1" customWidth="1"/>
    <col min="10371" max="10372" width="9.140625" style="1" customWidth="1"/>
    <col min="10373" max="10373" width="14.140625" style="1" customWidth="1"/>
    <col min="10374" max="10374" width="11.42578125" style="1" customWidth="1"/>
    <col min="10375" max="10375" width="11.28515625" style="1" customWidth="1"/>
    <col min="10376" max="10376" width="12.28515625" style="1" customWidth="1"/>
    <col min="10377" max="10377" width="11.28515625" style="1" customWidth="1"/>
    <col min="10378" max="10383" width="10.7109375" style="1" customWidth="1"/>
    <col min="10384" max="10384" width="12.85546875" style="1" customWidth="1"/>
    <col min="10385" max="10385" width="10.7109375" style="1" customWidth="1"/>
    <col min="10386" max="10386" width="11" style="1" customWidth="1"/>
    <col min="10387" max="10388" width="9.140625" style="1" customWidth="1"/>
    <col min="10389" max="10389" width="14.140625" style="1" customWidth="1"/>
    <col min="10390" max="10390" width="11.42578125" style="1" customWidth="1"/>
    <col min="10391" max="10391" width="11.28515625" style="1" customWidth="1"/>
    <col min="10392" max="10392" width="12.28515625" style="1" customWidth="1"/>
    <col min="10393" max="10393" width="11.28515625" style="1" customWidth="1"/>
    <col min="10394" max="10399" width="10.7109375" style="1" customWidth="1"/>
    <col min="10400" max="10400" width="12.85546875" style="1" customWidth="1"/>
    <col min="10401" max="10401" width="10.7109375" style="1" customWidth="1"/>
    <col min="10402" max="10402" width="11" style="1" customWidth="1"/>
    <col min="10403" max="10404" width="9.140625" style="1" customWidth="1"/>
    <col min="10405" max="10405" width="14.140625" style="1" customWidth="1"/>
    <col min="10406" max="10406" width="11.42578125" style="1" customWidth="1"/>
    <col min="10407" max="10407" width="11.28515625" style="1" customWidth="1"/>
    <col min="10408" max="10408" width="12.28515625" style="1" customWidth="1"/>
    <col min="10409" max="10409" width="11.28515625" style="1" customWidth="1"/>
    <col min="10410" max="10415" width="10.7109375" style="1" customWidth="1"/>
    <col min="10416" max="10416" width="12.85546875" style="1" customWidth="1"/>
    <col min="10417" max="10417" width="10.7109375" style="1" customWidth="1"/>
    <col min="10418" max="10418" width="11" style="1" customWidth="1"/>
    <col min="10419" max="10420" width="9.140625" style="1" customWidth="1"/>
    <col min="10421" max="10421" width="14.140625" style="1" customWidth="1"/>
    <col min="10422" max="10422" width="11.42578125" style="1" customWidth="1"/>
    <col min="10423" max="10423" width="11.28515625" style="1" customWidth="1"/>
    <col min="10424" max="10424" width="12.28515625" style="1" customWidth="1"/>
    <col min="10425" max="10425" width="11.28515625" style="1" customWidth="1"/>
    <col min="10426" max="10431" width="10.7109375" style="1" customWidth="1"/>
    <col min="10432" max="10432" width="12.85546875" style="1" customWidth="1"/>
    <col min="10433" max="10433" width="10.7109375" style="1" customWidth="1"/>
    <col min="10434" max="10434" width="11" style="1" customWidth="1"/>
    <col min="10435" max="10436" width="9.140625" style="1" customWidth="1"/>
    <col min="10437" max="10437" width="14.140625" style="1" customWidth="1"/>
    <col min="10438" max="10438" width="11.42578125" style="1" customWidth="1"/>
    <col min="10439" max="10439" width="11.28515625" style="1" customWidth="1"/>
    <col min="10440" max="10440" width="12.28515625" style="1" customWidth="1"/>
    <col min="10441" max="10441" width="11.28515625" style="1" customWidth="1"/>
    <col min="10442" max="10447" width="10.7109375" style="1" customWidth="1"/>
    <col min="10448" max="10448" width="12.85546875" style="1" customWidth="1"/>
    <col min="10449" max="10449" width="10.7109375" style="1" customWidth="1"/>
    <col min="10450" max="10450" width="11" style="1" customWidth="1"/>
    <col min="10451" max="10452" width="9.140625" style="1" customWidth="1"/>
    <col min="10453" max="10453" width="14.140625" style="1" customWidth="1"/>
    <col min="10454" max="10454" width="11.42578125" style="1" customWidth="1"/>
    <col min="10455" max="10455" width="11.28515625" style="1" customWidth="1"/>
    <col min="10456" max="10456" width="12.28515625" style="1" customWidth="1"/>
    <col min="10457" max="10457" width="11.28515625" style="1" customWidth="1"/>
    <col min="10458" max="10463" width="10.7109375" style="1" customWidth="1"/>
    <col min="10464" max="10464" width="12.85546875" style="1" customWidth="1"/>
    <col min="10465" max="10465" width="10.7109375" style="1" customWidth="1"/>
    <col min="10466" max="10466" width="11" style="1" customWidth="1"/>
    <col min="10467" max="10468" width="9.140625" style="1" customWidth="1"/>
    <col min="10469" max="10469" width="14.140625" style="1" customWidth="1"/>
    <col min="10470" max="10470" width="11.42578125" style="1" customWidth="1"/>
    <col min="10471" max="10471" width="11.28515625" style="1" customWidth="1"/>
    <col min="10472" max="10472" width="12.28515625" style="1" customWidth="1"/>
    <col min="10473" max="10473" width="11.28515625" style="1" customWidth="1"/>
    <col min="10474" max="10479" width="10.7109375" style="1" customWidth="1"/>
    <col min="10480" max="10480" width="12.85546875" style="1" customWidth="1"/>
    <col min="10481" max="10481" width="10.7109375" style="1" customWidth="1"/>
    <col min="10482" max="10482" width="11" style="1" customWidth="1"/>
    <col min="10483" max="10484" width="9.140625" style="1" customWidth="1"/>
    <col min="10485" max="10485" width="14.140625" style="1" customWidth="1"/>
    <col min="10486" max="10486" width="11.42578125" style="1" customWidth="1"/>
    <col min="10487" max="10487" width="11.28515625" style="1" customWidth="1"/>
    <col min="10488" max="10488" width="12.28515625" style="1" customWidth="1"/>
    <col min="10489" max="10489" width="11.28515625" style="1" customWidth="1"/>
    <col min="10490" max="10495" width="10.7109375" style="1" customWidth="1"/>
    <col min="10496" max="10496" width="12.85546875" style="1" customWidth="1"/>
    <col min="10497" max="10497" width="10.7109375" style="1" customWidth="1"/>
    <col min="10498" max="10498" width="11" style="1" customWidth="1"/>
    <col min="10499" max="10500" width="9.140625" style="1" customWidth="1"/>
    <col min="10501" max="10501" width="14.140625" style="1" customWidth="1"/>
    <col min="10502" max="10502" width="11.42578125" style="1" customWidth="1"/>
    <col min="10503" max="10503" width="11.28515625" style="1" customWidth="1"/>
    <col min="10504" max="10504" width="12.28515625" style="1" customWidth="1"/>
    <col min="10505" max="10505" width="11.28515625" style="1" customWidth="1"/>
    <col min="10506" max="10511" width="10.7109375" style="1" bestFit="1" customWidth="1"/>
    <col min="10512" max="10512" width="12.85546875" style="1" customWidth="1"/>
    <col min="10513" max="10513" width="10.7109375" style="1" customWidth="1"/>
    <col min="10514" max="10514" width="11" style="1" customWidth="1"/>
    <col min="10515" max="10515" width="12" style="1" customWidth="1"/>
    <col min="10516" max="10560" width="9.140625" style="1"/>
    <col min="10561" max="10561" width="6" style="1" customWidth="1"/>
    <col min="10562" max="10562" width="9.140625" style="1"/>
    <col min="10563" max="10563" width="15.42578125" style="1" customWidth="1"/>
    <col min="10564" max="10564" width="14.85546875" style="1" customWidth="1"/>
    <col min="10565" max="10565" width="14.140625" style="1" customWidth="1"/>
    <col min="10566" max="10566" width="11.42578125" style="1" customWidth="1"/>
    <col min="10567" max="10567" width="11.28515625" style="1" customWidth="1"/>
    <col min="10568" max="10568" width="12.28515625" style="1" customWidth="1"/>
    <col min="10569" max="10569" width="11.28515625" style="1" customWidth="1"/>
    <col min="10570" max="10575" width="10.7109375" style="1" customWidth="1"/>
    <col min="10576" max="10576" width="12.85546875" style="1" customWidth="1"/>
    <col min="10577" max="10577" width="10.7109375" style="1" customWidth="1"/>
    <col min="10578" max="10578" width="11" style="1" customWidth="1"/>
    <col min="10579" max="10580" width="9.140625" style="1" customWidth="1"/>
    <col min="10581" max="10581" width="14.140625" style="1" customWidth="1"/>
    <col min="10582" max="10582" width="11.42578125" style="1" customWidth="1"/>
    <col min="10583" max="10583" width="11.28515625" style="1" customWidth="1"/>
    <col min="10584" max="10584" width="12.28515625" style="1" customWidth="1"/>
    <col min="10585" max="10585" width="11.28515625" style="1" customWidth="1"/>
    <col min="10586" max="10591" width="10.7109375" style="1" customWidth="1"/>
    <col min="10592" max="10592" width="12.85546875" style="1" customWidth="1"/>
    <col min="10593" max="10593" width="10.7109375" style="1" customWidth="1"/>
    <col min="10594" max="10594" width="11" style="1" customWidth="1"/>
    <col min="10595" max="10596" width="9.140625" style="1" customWidth="1"/>
    <col min="10597" max="10597" width="14.140625" style="1" customWidth="1"/>
    <col min="10598" max="10598" width="11.42578125" style="1" customWidth="1"/>
    <col min="10599" max="10599" width="11.28515625" style="1" customWidth="1"/>
    <col min="10600" max="10600" width="12.28515625" style="1" customWidth="1"/>
    <col min="10601" max="10601" width="11.28515625" style="1" customWidth="1"/>
    <col min="10602" max="10607" width="10.7109375" style="1" customWidth="1"/>
    <col min="10608" max="10608" width="12.85546875" style="1" customWidth="1"/>
    <col min="10609" max="10609" width="10.7109375" style="1" customWidth="1"/>
    <col min="10610" max="10610" width="11" style="1" customWidth="1"/>
    <col min="10611" max="10612" width="9.140625" style="1" customWidth="1"/>
    <col min="10613" max="10613" width="14.140625" style="1" customWidth="1"/>
    <col min="10614" max="10614" width="11.42578125" style="1" customWidth="1"/>
    <col min="10615" max="10615" width="11.28515625" style="1" customWidth="1"/>
    <col min="10616" max="10616" width="12.28515625" style="1" customWidth="1"/>
    <col min="10617" max="10617" width="11.28515625" style="1" customWidth="1"/>
    <col min="10618" max="10623" width="10.7109375" style="1" customWidth="1"/>
    <col min="10624" max="10624" width="12.85546875" style="1" customWidth="1"/>
    <col min="10625" max="10625" width="10.7109375" style="1" customWidth="1"/>
    <col min="10626" max="10626" width="11" style="1" customWidth="1"/>
    <col min="10627" max="10628" width="9.140625" style="1" customWidth="1"/>
    <col min="10629" max="10629" width="14.140625" style="1" customWidth="1"/>
    <col min="10630" max="10630" width="11.42578125" style="1" customWidth="1"/>
    <col min="10631" max="10631" width="11.28515625" style="1" customWidth="1"/>
    <col min="10632" max="10632" width="12.28515625" style="1" customWidth="1"/>
    <col min="10633" max="10633" width="11.28515625" style="1" customWidth="1"/>
    <col min="10634" max="10639" width="10.7109375" style="1" customWidth="1"/>
    <col min="10640" max="10640" width="12.85546875" style="1" customWidth="1"/>
    <col min="10641" max="10641" width="10.7109375" style="1" customWidth="1"/>
    <col min="10642" max="10642" width="11" style="1" customWidth="1"/>
    <col min="10643" max="10644" width="9.140625" style="1" customWidth="1"/>
    <col min="10645" max="10645" width="14.140625" style="1" customWidth="1"/>
    <col min="10646" max="10646" width="11.42578125" style="1" customWidth="1"/>
    <col min="10647" max="10647" width="11.28515625" style="1" customWidth="1"/>
    <col min="10648" max="10648" width="12.28515625" style="1" customWidth="1"/>
    <col min="10649" max="10649" width="11.28515625" style="1" customWidth="1"/>
    <col min="10650" max="10655" width="10.7109375" style="1" customWidth="1"/>
    <col min="10656" max="10656" width="12.85546875" style="1" customWidth="1"/>
    <col min="10657" max="10657" width="10.7109375" style="1" customWidth="1"/>
    <col min="10658" max="10658" width="11" style="1" customWidth="1"/>
    <col min="10659" max="10660" width="9.140625" style="1" customWidth="1"/>
    <col min="10661" max="10661" width="14.140625" style="1" customWidth="1"/>
    <col min="10662" max="10662" width="11.42578125" style="1" customWidth="1"/>
    <col min="10663" max="10663" width="11.28515625" style="1" customWidth="1"/>
    <col min="10664" max="10664" width="12.28515625" style="1" customWidth="1"/>
    <col min="10665" max="10665" width="11.28515625" style="1" customWidth="1"/>
    <col min="10666" max="10671" width="10.7109375" style="1" customWidth="1"/>
    <col min="10672" max="10672" width="12.85546875" style="1" customWidth="1"/>
    <col min="10673" max="10673" width="10.7109375" style="1" customWidth="1"/>
    <col min="10674" max="10674" width="11" style="1" customWidth="1"/>
    <col min="10675" max="10676" width="9.140625" style="1" customWidth="1"/>
    <col min="10677" max="10677" width="14.140625" style="1" customWidth="1"/>
    <col min="10678" max="10678" width="11.42578125" style="1" customWidth="1"/>
    <col min="10679" max="10679" width="11.28515625" style="1" customWidth="1"/>
    <col min="10680" max="10680" width="12.28515625" style="1" customWidth="1"/>
    <col min="10681" max="10681" width="11.28515625" style="1" customWidth="1"/>
    <col min="10682" max="10687" width="10.7109375" style="1" customWidth="1"/>
    <col min="10688" max="10688" width="12.85546875" style="1" customWidth="1"/>
    <col min="10689" max="10689" width="10.7109375" style="1" customWidth="1"/>
    <col min="10690" max="10690" width="11" style="1" customWidth="1"/>
    <col min="10691" max="10692" width="9.140625" style="1" customWidth="1"/>
    <col min="10693" max="10693" width="14.140625" style="1" customWidth="1"/>
    <col min="10694" max="10694" width="11.42578125" style="1" customWidth="1"/>
    <col min="10695" max="10695" width="11.28515625" style="1" customWidth="1"/>
    <col min="10696" max="10696" width="12.28515625" style="1" customWidth="1"/>
    <col min="10697" max="10697" width="11.28515625" style="1" customWidth="1"/>
    <col min="10698" max="10703" width="10.7109375" style="1" customWidth="1"/>
    <col min="10704" max="10704" width="12.85546875" style="1" customWidth="1"/>
    <col min="10705" max="10705" width="10.7109375" style="1" customWidth="1"/>
    <col min="10706" max="10706" width="11" style="1" customWidth="1"/>
    <col min="10707" max="10708" width="9.140625" style="1" customWidth="1"/>
    <col min="10709" max="10709" width="14.140625" style="1" customWidth="1"/>
    <col min="10710" max="10710" width="11.42578125" style="1" customWidth="1"/>
    <col min="10711" max="10711" width="11.28515625" style="1" customWidth="1"/>
    <col min="10712" max="10712" width="12.28515625" style="1" customWidth="1"/>
    <col min="10713" max="10713" width="11.28515625" style="1" customWidth="1"/>
    <col min="10714" max="10719" width="10.7109375" style="1" customWidth="1"/>
    <col min="10720" max="10720" width="12.85546875" style="1" customWidth="1"/>
    <col min="10721" max="10721" width="10.7109375" style="1" customWidth="1"/>
    <col min="10722" max="10722" width="11" style="1" customWidth="1"/>
    <col min="10723" max="10724" width="9.140625" style="1" customWidth="1"/>
    <col min="10725" max="10725" width="14.140625" style="1" customWidth="1"/>
    <col min="10726" max="10726" width="11.42578125" style="1" customWidth="1"/>
    <col min="10727" max="10727" width="11.28515625" style="1" customWidth="1"/>
    <col min="10728" max="10728" width="12.28515625" style="1" customWidth="1"/>
    <col min="10729" max="10729" width="11.28515625" style="1" customWidth="1"/>
    <col min="10730" max="10735" width="10.7109375" style="1" customWidth="1"/>
    <col min="10736" max="10736" width="12.85546875" style="1" customWidth="1"/>
    <col min="10737" max="10737" width="10.7109375" style="1" customWidth="1"/>
    <col min="10738" max="10738" width="11" style="1" customWidth="1"/>
    <col min="10739" max="10740" width="9.140625" style="1" customWidth="1"/>
    <col min="10741" max="10741" width="14.140625" style="1" customWidth="1"/>
    <col min="10742" max="10742" width="11.42578125" style="1" customWidth="1"/>
    <col min="10743" max="10743" width="11.28515625" style="1" customWidth="1"/>
    <col min="10744" max="10744" width="12.28515625" style="1" customWidth="1"/>
    <col min="10745" max="10745" width="11.28515625" style="1" customWidth="1"/>
    <col min="10746" max="10751" width="10.7109375" style="1" customWidth="1"/>
    <col min="10752" max="10752" width="12.85546875" style="1" customWidth="1"/>
    <col min="10753" max="10753" width="10.7109375" style="1" customWidth="1"/>
    <col min="10754" max="10754" width="11" style="1" customWidth="1"/>
    <col min="10755" max="10756" width="9.140625" style="1" customWidth="1"/>
    <col min="10757" max="10757" width="14.140625" style="1" customWidth="1"/>
    <col min="10758" max="10758" width="11.42578125" style="1" customWidth="1"/>
    <col min="10759" max="10759" width="11.28515625" style="1" customWidth="1"/>
    <col min="10760" max="10760" width="12.28515625" style="1" customWidth="1"/>
    <col min="10761" max="10761" width="11.28515625" style="1" customWidth="1"/>
    <col min="10762" max="10767" width="10.7109375" style="1" bestFit="1" customWidth="1"/>
    <col min="10768" max="10768" width="12.85546875" style="1" customWidth="1"/>
    <col min="10769" max="10769" width="10.7109375" style="1" customWidth="1"/>
    <col min="10770" max="10770" width="11" style="1" customWidth="1"/>
    <col min="10771" max="10771" width="12" style="1" customWidth="1"/>
    <col min="10772" max="10816" width="9.140625" style="1"/>
    <col min="10817" max="10817" width="6" style="1" customWidth="1"/>
    <col min="10818" max="10818" width="9.140625" style="1"/>
    <col min="10819" max="10819" width="15.42578125" style="1" customWidth="1"/>
    <col min="10820" max="10820" width="14.85546875" style="1" customWidth="1"/>
    <col min="10821" max="10821" width="14.140625" style="1" customWidth="1"/>
    <col min="10822" max="10822" width="11.42578125" style="1" customWidth="1"/>
    <col min="10823" max="10823" width="11.28515625" style="1" customWidth="1"/>
    <col min="10824" max="10824" width="12.28515625" style="1" customWidth="1"/>
    <col min="10825" max="10825" width="11.28515625" style="1" customWidth="1"/>
    <col min="10826" max="10831" width="10.7109375" style="1" customWidth="1"/>
    <col min="10832" max="10832" width="12.85546875" style="1" customWidth="1"/>
    <col min="10833" max="10833" width="10.7109375" style="1" customWidth="1"/>
    <col min="10834" max="10834" width="11" style="1" customWidth="1"/>
    <col min="10835" max="10836" width="9.140625" style="1" customWidth="1"/>
    <col min="10837" max="10837" width="14.140625" style="1" customWidth="1"/>
    <col min="10838" max="10838" width="11.42578125" style="1" customWidth="1"/>
    <col min="10839" max="10839" width="11.28515625" style="1" customWidth="1"/>
    <col min="10840" max="10840" width="12.28515625" style="1" customWidth="1"/>
    <col min="10841" max="10841" width="11.28515625" style="1" customWidth="1"/>
    <col min="10842" max="10847" width="10.7109375" style="1" customWidth="1"/>
    <col min="10848" max="10848" width="12.85546875" style="1" customWidth="1"/>
    <col min="10849" max="10849" width="10.7109375" style="1" customWidth="1"/>
    <col min="10850" max="10850" width="11" style="1" customWidth="1"/>
    <col min="10851" max="10852" width="9.140625" style="1" customWidth="1"/>
    <col min="10853" max="10853" width="14.140625" style="1" customWidth="1"/>
    <col min="10854" max="10854" width="11.42578125" style="1" customWidth="1"/>
    <col min="10855" max="10855" width="11.28515625" style="1" customWidth="1"/>
    <col min="10856" max="10856" width="12.28515625" style="1" customWidth="1"/>
    <col min="10857" max="10857" width="11.28515625" style="1" customWidth="1"/>
    <col min="10858" max="10863" width="10.7109375" style="1" customWidth="1"/>
    <col min="10864" max="10864" width="12.85546875" style="1" customWidth="1"/>
    <col min="10865" max="10865" width="10.7109375" style="1" customWidth="1"/>
    <col min="10866" max="10866" width="11" style="1" customWidth="1"/>
    <col min="10867" max="10868" width="9.140625" style="1" customWidth="1"/>
    <col min="10869" max="10869" width="14.140625" style="1" customWidth="1"/>
    <col min="10870" max="10870" width="11.42578125" style="1" customWidth="1"/>
    <col min="10871" max="10871" width="11.28515625" style="1" customWidth="1"/>
    <col min="10872" max="10872" width="12.28515625" style="1" customWidth="1"/>
    <col min="10873" max="10873" width="11.28515625" style="1" customWidth="1"/>
    <col min="10874" max="10879" width="10.7109375" style="1" customWidth="1"/>
    <col min="10880" max="10880" width="12.85546875" style="1" customWidth="1"/>
    <col min="10881" max="10881" width="10.7109375" style="1" customWidth="1"/>
    <col min="10882" max="10882" width="11" style="1" customWidth="1"/>
    <col min="10883" max="10884" width="9.140625" style="1" customWidth="1"/>
    <col min="10885" max="10885" width="14.140625" style="1" customWidth="1"/>
    <col min="10886" max="10886" width="11.42578125" style="1" customWidth="1"/>
    <col min="10887" max="10887" width="11.28515625" style="1" customWidth="1"/>
    <col min="10888" max="10888" width="12.28515625" style="1" customWidth="1"/>
    <col min="10889" max="10889" width="11.28515625" style="1" customWidth="1"/>
    <col min="10890" max="10895" width="10.7109375" style="1" customWidth="1"/>
    <col min="10896" max="10896" width="12.85546875" style="1" customWidth="1"/>
    <col min="10897" max="10897" width="10.7109375" style="1" customWidth="1"/>
    <col min="10898" max="10898" width="11" style="1" customWidth="1"/>
    <col min="10899" max="10900" width="9.140625" style="1" customWidth="1"/>
    <col min="10901" max="10901" width="14.140625" style="1" customWidth="1"/>
    <col min="10902" max="10902" width="11.42578125" style="1" customWidth="1"/>
    <col min="10903" max="10903" width="11.28515625" style="1" customWidth="1"/>
    <col min="10904" max="10904" width="12.28515625" style="1" customWidth="1"/>
    <col min="10905" max="10905" width="11.28515625" style="1" customWidth="1"/>
    <col min="10906" max="10911" width="10.7109375" style="1" customWidth="1"/>
    <col min="10912" max="10912" width="12.85546875" style="1" customWidth="1"/>
    <col min="10913" max="10913" width="10.7109375" style="1" customWidth="1"/>
    <col min="10914" max="10914" width="11" style="1" customWidth="1"/>
    <col min="10915" max="10916" width="9.140625" style="1" customWidth="1"/>
    <col min="10917" max="10917" width="14.140625" style="1" customWidth="1"/>
    <col min="10918" max="10918" width="11.42578125" style="1" customWidth="1"/>
    <col min="10919" max="10919" width="11.28515625" style="1" customWidth="1"/>
    <col min="10920" max="10920" width="12.28515625" style="1" customWidth="1"/>
    <col min="10921" max="10921" width="11.28515625" style="1" customWidth="1"/>
    <col min="10922" max="10927" width="10.7109375" style="1" customWidth="1"/>
    <col min="10928" max="10928" width="12.85546875" style="1" customWidth="1"/>
    <col min="10929" max="10929" width="10.7109375" style="1" customWidth="1"/>
    <col min="10930" max="10930" width="11" style="1" customWidth="1"/>
    <col min="10931" max="10932" width="9.140625" style="1" customWidth="1"/>
    <col min="10933" max="10933" width="14.140625" style="1" customWidth="1"/>
    <col min="10934" max="10934" width="11.42578125" style="1" customWidth="1"/>
    <col min="10935" max="10935" width="11.28515625" style="1" customWidth="1"/>
    <col min="10936" max="10936" width="12.28515625" style="1" customWidth="1"/>
    <col min="10937" max="10937" width="11.28515625" style="1" customWidth="1"/>
    <col min="10938" max="10943" width="10.7109375" style="1" customWidth="1"/>
    <col min="10944" max="10944" width="12.85546875" style="1" customWidth="1"/>
    <col min="10945" max="10945" width="10.7109375" style="1" customWidth="1"/>
    <col min="10946" max="10946" width="11" style="1" customWidth="1"/>
    <col min="10947" max="10948" width="9.140625" style="1" customWidth="1"/>
    <col min="10949" max="10949" width="14.140625" style="1" customWidth="1"/>
    <col min="10950" max="10950" width="11.42578125" style="1" customWidth="1"/>
    <col min="10951" max="10951" width="11.28515625" style="1" customWidth="1"/>
    <col min="10952" max="10952" width="12.28515625" style="1" customWidth="1"/>
    <col min="10953" max="10953" width="11.28515625" style="1" customWidth="1"/>
    <col min="10954" max="10959" width="10.7109375" style="1" customWidth="1"/>
    <col min="10960" max="10960" width="12.85546875" style="1" customWidth="1"/>
    <col min="10961" max="10961" width="10.7109375" style="1" customWidth="1"/>
    <col min="10962" max="10962" width="11" style="1" customWidth="1"/>
    <col min="10963" max="10964" width="9.140625" style="1" customWidth="1"/>
    <col min="10965" max="10965" width="14.140625" style="1" customWidth="1"/>
    <col min="10966" max="10966" width="11.42578125" style="1" customWidth="1"/>
    <col min="10967" max="10967" width="11.28515625" style="1" customWidth="1"/>
    <col min="10968" max="10968" width="12.28515625" style="1" customWidth="1"/>
    <col min="10969" max="10969" width="11.28515625" style="1" customWidth="1"/>
    <col min="10970" max="10975" width="10.7109375" style="1" customWidth="1"/>
    <col min="10976" max="10976" width="12.85546875" style="1" customWidth="1"/>
    <col min="10977" max="10977" width="10.7109375" style="1" customWidth="1"/>
    <col min="10978" max="10978" width="11" style="1" customWidth="1"/>
    <col min="10979" max="10980" width="9.140625" style="1" customWidth="1"/>
    <col min="10981" max="10981" width="14.140625" style="1" customWidth="1"/>
    <col min="10982" max="10982" width="11.42578125" style="1" customWidth="1"/>
    <col min="10983" max="10983" width="11.28515625" style="1" customWidth="1"/>
    <col min="10984" max="10984" width="12.28515625" style="1" customWidth="1"/>
    <col min="10985" max="10985" width="11.28515625" style="1" customWidth="1"/>
    <col min="10986" max="10991" width="10.7109375" style="1" customWidth="1"/>
    <col min="10992" max="10992" width="12.85546875" style="1" customWidth="1"/>
    <col min="10993" max="10993" width="10.7109375" style="1" customWidth="1"/>
    <col min="10994" max="10994" width="11" style="1" customWidth="1"/>
    <col min="10995" max="10996" width="9.140625" style="1" customWidth="1"/>
    <col min="10997" max="10997" width="14.140625" style="1" customWidth="1"/>
    <col min="10998" max="10998" width="11.42578125" style="1" customWidth="1"/>
    <col min="10999" max="10999" width="11.28515625" style="1" customWidth="1"/>
    <col min="11000" max="11000" width="12.28515625" style="1" customWidth="1"/>
    <col min="11001" max="11001" width="11.28515625" style="1" customWidth="1"/>
    <col min="11002" max="11007" width="10.7109375" style="1" customWidth="1"/>
    <col min="11008" max="11008" width="12.85546875" style="1" customWidth="1"/>
    <col min="11009" max="11009" width="10.7109375" style="1" customWidth="1"/>
    <col min="11010" max="11010" width="11" style="1" customWidth="1"/>
    <col min="11011" max="11012" width="9.140625" style="1" customWidth="1"/>
    <col min="11013" max="11013" width="14.140625" style="1" customWidth="1"/>
    <col min="11014" max="11014" width="11.42578125" style="1" customWidth="1"/>
    <col min="11015" max="11015" width="11.28515625" style="1" customWidth="1"/>
    <col min="11016" max="11016" width="12.28515625" style="1" customWidth="1"/>
    <col min="11017" max="11017" width="11.28515625" style="1" customWidth="1"/>
    <col min="11018" max="11023" width="10.7109375" style="1" bestFit="1" customWidth="1"/>
    <col min="11024" max="11024" width="12.85546875" style="1" customWidth="1"/>
    <col min="11025" max="11025" width="10.7109375" style="1" customWidth="1"/>
    <col min="11026" max="11026" width="11" style="1" customWidth="1"/>
    <col min="11027" max="11027" width="12" style="1" customWidth="1"/>
    <col min="11028" max="11072" width="9.140625" style="1"/>
    <col min="11073" max="11073" width="6" style="1" customWidth="1"/>
    <col min="11074" max="11074" width="9.140625" style="1"/>
    <col min="11075" max="11075" width="15.42578125" style="1" customWidth="1"/>
    <col min="11076" max="11076" width="14.85546875" style="1" customWidth="1"/>
    <col min="11077" max="11077" width="14.140625" style="1" customWidth="1"/>
    <col min="11078" max="11078" width="11.42578125" style="1" customWidth="1"/>
    <col min="11079" max="11079" width="11.28515625" style="1" customWidth="1"/>
    <col min="11080" max="11080" width="12.28515625" style="1" customWidth="1"/>
    <col min="11081" max="11081" width="11.28515625" style="1" customWidth="1"/>
    <col min="11082" max="11087" width="10.7109375" style="1" customWidth="1"/>
    <col min="11088" max="11088" width="12.85546875" style="1" customWidth="1"/>
    <col min="11089" max="11089" width="10.7109375" style="1" customWidth="1"/>
    <col min="11090" max="11090" width="11" style="1" customWidth="1"/>
    <col min="11091" max="11092" width="9.140625" style="1" customWidth="1"/>
    <col min="11093" max="11093" width="14.140625" style="1" customWidth="1"/>
    <col min="11094" max="11094" width="11.42578125" style="1" customWidth="1"/>
    <col min="11095" max="11095" width="11.28515625" style="1" customWidth="1"/>
    <col min="11096" max="11096" width="12.28515625" style="1" customWidth="1"/>
    <col min="11097" max="11097" width="11.28515625" style="1" customWidth="1"/>
    <col min="11098" max="11103" width="10.7109375" style="1" customWidth="1"/>
    <col min="11104" max="11104" width="12.85546875" style="1" customWidth="1"/>
    <col min="11105" max="11105" width="10.7109375" style="1" customWidth="1"/>
    <col min="11106" max="11106" width="11" style="1" customWidth="1"/>
    <col min="11107" max="11108" width="9.140625" style="1" customWidth="1"/>
    <col min="11109" max="11109" width="14.140625" style="1" customWidth="1"/>
    <col min="11110" max="11110" width="11.42578125" style="1" customWidth="1"/>
    <col min="11111" max="11111" width="11.28515625" style="1" customWidth="1"/>
    <col min="11112" max="11112" width="12.28515625" style="1" customWidth="1"/>
    <col min="11113" max="11113" width="11.28515625" style="1" customWidth="1"/>
    <col min="11114" max="11119" width="10.7109375" style="1" customWidth="1"/>
    <col min="11120" max="11120" width="12.85546875" style="1" customWidth="1"/>
    <col min="11121" max="11121" width="10.7109375" style="1" customWidth="1"/>
    <col min="11122" max="11122" width="11" style="1" customWidth="1"/>
    <col min="11123" max="11124" width="9.140625" style="1" customWidth="1"/>
    <col min="11125" max="11125" width="14.140625" style="1" customWidth="1"/>
    <col min="11126" max="11126" width="11.42578125" style="1" customWidth="1"/>
    <col min="11127" max="11127" width="11.28515625" style="1" customWidth="1"/>
    <col min="11128" max="11128" width="12.28515625" style="1" customWidth="1"/>
    <col min="11129" max="11129" width="11.28515625" style="1" customWidth="1"/>
    <col min="11130" max="11135" width="10.7109375" style="1" customWidth="1"/>
    <col min="11136" max="11136" width="12.85546875" style="1" customWidth="1"/>
    <col min="11137" max="11137" width="10.7109375" style="1" customWidth="1"/>
    <col min="11138" max="11138" width="11" style="1" customWidth="1"/>
    <col min="11139" max="11140" width="9.140625" style="1" customWidth="1"/>
    <col min="11141" max="11141" width="14.140625" style="1" customWidth="1"/>
    <col min="11142" max="11142" width="11.42578125" style="1" customWidth="1"/>
    <col min="11143" max="11143" width="11.28515625" style="1" customWidth="1"/>
    <col min="11144" max="11144" width="12.28515625" style="1" customWidth="1"/>
    <col min="11145" max="11145" width="11.28515625" style="1" customWidth="1"/>
    <col min="11146" max="11151" width="10.7109375" style="1" customWidth="1"/>
    <col min="11152" max="11152" width="12.85546875" style="1" customWidth="1"/>
    <col min="11153" max="11153" width="10.7109375" style="1" customWidth="1"/>
    <col min="11154" max="11154" width="11" style="1" customWidth="1"/>
    <col min="11155" max="11156" width="9.140625" style="1" customWidth="1"/>
    <col min="11157" max="11157" width="14.140625" style="1" customWidth="1"/>
    <col min="11158" max="11158" width="11.42578125" style="1" customWidth="1"/>
    <col min="11159" max="11159" width="11.28515625" style="1" customWidth="1"/>
    <col min="11160" max="11160" width="12.28515625" style="1" customWidth="1"/>
    <col min="11161" max="11161" width="11.28515625" style="1" customWidth="1"/>
    <col min="11162" max="11167" width="10.7109375" style="1" customWidth="1"/>
    <col min="11168" max="11168" width="12.85546875" style="1" customWidth="1"/>
    <col min="11169" max="11169" width="10.7109375" style="1" customWidth="1"/>
    <col min="11170" max="11170" width="11" style="1" customWidth="1"/>
    <col min="11171" max="11172" width="9.140625" style="1" customWidth="1"/>
    <col min="11173" max="11173" width="14.140625" style="1" customWidth="1"/>
    <col min="11174" max="11174" width="11.42578125" style="1" customWidth="1"/>
    <col min="11175" max="11175" width="11.28515625" style="1" customWidth="1"/>
    <col min="11176" max="11176" width="12.28515625" style="1" customWidth="1"/>
    <col min="11177" max="11177" width="11.28515625" style="1" customWidth="1"/>
    <col min="11178" max="11183" width="10.7109375" style="1" customWidth="1"/>
    <col min="11184" max="11184" width="12.85546875" style="1" customWidth="1"/>
    <col min="11185" max="11185" width="10.7109375" style="1" customWidth="1"/>
    <col min="11186" max="11186" width="11" style="1" customWidth="1"/>
    <col min="11187" max="11188" width="9.140625" style="1" customWidth="1"/>
    <col min="11189" max="11189" width="14.140625" style="1" customWidth="1"/>
    <col min="11190" max="11190" width="11.42578125" style="1" customWidth="1"/>
    <col min="11191" max="11191" width="11.28515625" style="1" customWidth="1"/>
    <col min="11192" max="11192" width="12.28515625" style="1" customWidth="1"/>
    <col min="11193" max="11193" width="11.28515625" style="1" customWidth="1"/>
    <col min="11194" max="11199" width="10.7109375" style="1" customWidth="1"/>
    <col min="11200" max="11200" width="12.85546875" style="1" customWidth="1"/>
    <col min="11201" max="11201" width="10.7109375" style="1" customWidth="1"/>
    <col min="11202" max="11202" width="11" style="1" customWidth="1"/>
    <col min="11203" max="11204" width="9.140625" style="1" customWidth="1"/>
    <col min="11205" max="11205" width="14.140625" style="1" customWidth="1"/>
    <col min="11206" max="11206" width="11.42578125" style="1" customWidth="1"/>
    <col min="11207" max="11207" width="11.28515625" style="1" customWidth="1"/>
    <col min="11208" max="11208" width="12.28515625" style="1" customWidth="1"/>
    <col min="11209" max="11209" width="11.28515625" style="1" customWidth="1"/>
    <col min="11210" max="11215" width="10.7109375" style="1" customWidth="1"/>
    <col min="11216" max="11216" width="12.85546875" style="1" customWidth="1"/>
    <col min="11217" max="11217" width="10.7109375" style="1" customWidth="1"/>
    <col min="11218" max="11218" width="11" style="1" customWidth="1"/>
    <col min="11219" max="11220" width="9.140625" style="1" customWidth="1"/>
    <col min="11221" max="11221" width="14.140625" style="1" customWidth="1"/>
    <col min="11222" max="11222" width="11.42578125" style="1" customWidth="1"/>
    <col min="11223" max="11223" width="11.28515625" style="1" customWidth="1"/>
    <col min="11224" max="11224" width="12.28515625" style="1" customWidth="1"/>
    <col min="11225" max="11225" width="11.28515625" style="1" customWidth="1"/>
    <col min="11226" max="11231" width="10.7109375" style="1" customWidth="1"/>
    <col min="11232" max="11232" width="12.85546875" style="1" customWidth="1"/>
    <col min="11233" max="11233" width="10.7109375" style="1" customWidth="1"/>
    <col min="11234" max="11234" width="11" style="1" customWidth="1"/>
    <col min="11235" max="11236" width="9.140625" style="1" customWidth="1"/>
    <col min="11237" max="11237" width="14.140625" style="1" customWidth="1"/>
    <col min="11238" max="11238" width="11.42578125" style="1" customWidth="1"/>
    <col min="11239" max="11239" width="11.28515625" style="1" customWidth="1"/>
    <col min="11240" max="11240" width="12.28515625" style="1" customWidth="1"/>
    <col min="11241" max="11241" width="11.28515625" style="1" customWidth="1"/>
    <col min="11242" max="11247" width="10.7109375" style="1" customWidth="1"/>
    <col min="11248" max="11248" width="12.85546875" style="1" customWidth="1"/>
    <col min="11249" max="11249" width="10.7109375" style="1" customWidth="1"/>
    <col min="11250" max="11250" width="11" style="1" customWidth="1"/>
    <col min="11251" max="11252" width="9.140625" style="1" customWidth="1"/>
    <col min="11253" max="11253" width="14.140625" style="1" customWidth="1"/>
    <col min="11254" max="11254" width="11.42578125" style="1" customWidth="1"/>
    <col min="11255" max="11255" width="11.28515625" style="1" customWidth="1"/>
    <col min="11256" max="11256" width="12.28515625" style="1" customWidth="1"/>
    <col min="11257" max="11257" width="11.28515625" style="1" customWidth="1"/>
    <col min="11258" max="11263" width="10.7109375" style="1" customWidth="1"/>
    <col min="11264" max="11264" width="12.85546875" style="1" customWidth="1"/>
    <col min="11265" max="11265" width="10.7109375" style="1" customWidth="1"/>
    <col min="11266" max="11266" width="11" style="1" customWidth="1"/>
    <col min="11267" max="11268" width="9.140625" style="1" customWidth="1"/>
    <col min="11269" max="11269" width="14.140625" style="1" customWidth="1"/>
    <col min="11270" max="11270" width="11.42578125" style="1" customWidth="1"/>
    <col min="11271" max="11271" width="11.28515625" style="1" customWidth="1"/>
    <col min="11272" max="11272" width="12.28515625" style="1" customWidth="1"/>
    <col min="11273" max="11273" width="11.28515625" style="1" customWidth="1"/>
    <col min="11274" max="11279" width="10.7109375" style="1" bestFit="1" customWidth="1"/>
    <col min="11280" max="11280" width="12.85546875" style="1" customWidth="1"/>
    <col min="11281" max="11281" width="10.7109375" style="1" customWidth="1"/>
    <col min="11282" max="11282" width="11" style="1" customWidth="1"/>
    <col min="11283" max="11283" width="12" style="1" customWidth="1"/>
    <col min="11284" max="11328" width="9.140625" style="1"/>
    <col min="11329" max="11329" width="6" style="1" customWidth="1"/>
    <col min="11330" max="11330" width="9.140625" style="1"/>
    <col min="11331" max="11331" width="15.42578125" style="1" customWidth="1"/>
    <col min="11332" max="11332" width="14.85546875" style="1" customWidth="1"/>
    <col min="11333" max="11333" width="14.140625" style="1" customWidth="1"/>
    <col min="11334" max="11334" width="11.42578125" style="1" customWidth="1"/>
    <col min="11335" max="11335" width="11.28515625" style="1" customWidth="1"/>
    <col min="11336" max="11336" width="12.28515625" style="1" customWidth="1"/>
    <col min="11337" max="11337" width="11.28515625" style="1" customWidth="1"/>
    <col min="11338" max="11343" width="10.7109375" style="1" customWidth="1"/>
    <col min="11344" max="11344" width="12.85546875" style="1" customWidth="1"/>
    <col min="11345" max="11345" width="10.7109375" style="1" customWidth="1"/>
    <col min="11346" max="11346" width="11" style="1" customWidth="1"/>
    <col min="11347" max="11348" width="9.140625" style="1" customWidth="1"/>
    <col min="11349" max="11349" width="14.140625" style="1" customWidth="1"/>
    <col min="11350" max="11350" width="11.42578125" style="1" customWidth="1"/>
    <col min="11351" max="11351" width="11.28515625" style="1" customWidth="1"/>
    <col min="11352" max="11352" width="12.28515625" style="1" customWidth="1"/>
    <col min="11353" max="11353" width="11.28515625" style="1" customWidth="1"/>
    <col min="11354" max="11359" width="10.7109375" style="1" customWidth="1"/>
    <col min="11360" max="11360" width="12.85546875" style="1" customWidth="1"/>
    <col min="11361" max="11361" width="10.7109375" style="1" customWidth="1"/>
    <col min="11362" max="11362" width="11" style="1" customWidth="1"/>
    <col min="11363" max="11364" width="9.140625" style="1" customWidth="1"/>
    <col min="11365" max="11365" width="14.140625" style="1" customWidth="1"/>
    <col min="11366" max="11366" width="11.42578125" style="1" customWidth="1"/>
    <col min="11367" max="11367" width="11.28515625" style="1" customWidth="1"/>
    <col min="11368" max="11368" width="12.28515625" style="1" customWidth="1"/>
    <col min="11369" max="11369" width="11.28515625" style="1" customWidth="1"/>
    <col min="11370" max="11375" width="10.7109375" style="1" customWidth="1"/>
    <col min="11376" max="11376" width="12.85546875" style="1" customWidth="1"/>
    <col min="11377" max="11377" width="10.7109375" style="1" customWidth="1"/>
    <col min="11378" max="11378" width="11" style="1" customWidth="1"/>
    <col min="11379" max="11380" width="9.140625" style="1" customWidth="1"/>
    <col min="11381" max="11381" width="14.140625" style="1" customWidth="1"/>
    <col min="11382" max="11382" width="11.42578125" style="1" customWidth="1"/>
    <col min="11383" max="11383" width="11.28515625" style="1" customWidth="1"/>
    <col min="11384" max="11384" width="12.28515625" style="1" customWidth="1"/>
    <col min="11385" max="11385" width="11.28515625" style="1" customWidth="1"/>
    <col min="11386" max="11391" width="10.7109375" style="1" customWidth="1"/>
    <col min="11392" max="11392" width="12.85546875" style="1" customWidth="1"/>
    <col min="11393" max="11393" width="10.7109375" style="1" customWidth="1"/>
    <col min="11394" max="11394" width="11" style="1" customWidth="1"/>
    <col min="11395" max="11396" width="9.140625" style="1" customWidth="1"/>
    <col min="11397" max="11397" width="14.140625" style="1" customWidth="1"/>
    <col min="11398" max="11398" width="11.42578125" style="1" customWidth="1"/>
    <col min="11399" max="11399" width="11.28515625" style="1" customWidth="1"/>
    <col min="11400" max="11400" width="12.28515625" style="1" customWidth="1"/>
    <col min="11401" max="11401" width="11.28515625" style="1" customWidth="1"/>
    <col min="11402" max="11407" width="10.7109375" style="1" customWidth="1"/>
    <col min="11408" max="11408" width="12.85546875" style="1" customWidth="1"/>
    <col min="11409" max="11409" width="10.7109375" style="1" customWidth="1"/>
    <col min="11410" max="11410" width="11" style="1" customWidth="1"/>
    <col min="11411" max="11412" width="9.140625" style="1" customWidth="1"/>
    <col min="11413" max="11413" width="14.140625" style="1" customWidth="1"/>
    <col min="11414" max="11414" width="11.42578125" style="1" customWidth="1"/>
    <col min="11415" max="11415" width="11.28515625" style="1" customWidth="1"/>
    <col min="11416" max="11416" width="12.28515625" style="1" customWidth="1"/>
    <col min="11417" max="11417" width="11.28515625" style="1" customWidth="1"/>
    <col min="11418" max="11423" width="10.7109375" style="1" customWidth="1"/>
    <col min="11424" max="11424" width="12.85546875" style="1" customWidth="1"/>
    <col min="11425" max="11425" width="10.7109375" style="1" customWidth="1"/>
    <col min="11426" max="11426" width="11" style="1" customWidth="1"/>
    <col min="11427" max="11428" width="9.140625" style="1" customWidth="1"/>
    <col min="11429" max="11429" width="14.140625" style="1" customWidth="1"/>
    <col min="11430" max="11430" width="11.42578125" style="1" customWidth="1"/>
    <col min="11431" max="11431" width="11.28515625" style="1" customWidth="1"/>
    <col min="11432" max="11432" width="12.28515625" style="1" customWidth="1"/>
    <col min="11433" max="11433" width="11.28515625" style="1" customWidth="1"/>
    <col min="11434" max="11439" width="10.7109375" style="1" customWidth="1"/>
    <col min="11440" max="11440" width="12.85546875" style="1" customWidth="1"/>
    <col min="11441" max="11441" width="10.7109375" style="1" customWidth="1"/>
    <col min="11442" max="11442" width="11" style="1" customWidth="1"/>
    <col min="11443" max="11444" width="9.140625" style="1" customWidth="1"/>
    <col min="11445" max="11445" width="14.140625" style="1" customWidth="1"/>
    <col min="11446" max="11446" width="11.42578125" style="1" customWidth="1"/>
    <col min="11447" max="11447" width="11.28515625" style="1" customWidth="1"/>
    <col min="11448" max="11448" width="12.28515625" style="1" customWidth="1"/>
    <col min="11449" max="11449" width="11.28515625" style="1" customWidth="1"/>
    <col min="11450" max="11455" width="10.7109375" style="1" customWidth="1"/>
    <col min="11456" max="11456" width="12.85546875" style="1" customWidth="1"/>
    <col min="11457" max="11457" width="10.7109375" style="1" customWidth="1"/>
    <col min="11458" max="11458" width="11" style="1" customWidth="1"/>
    <col min="11459" max="11460" width="9.140625" style="1" customWidth="1"/>
    <col min="11461" max="11461" width="14.140625" style="1" customWidth="1"/>
    <col min="11462" max="11462" width="11.42578125" style="1" customWidth="1"/>
    <col min="11463" max="11463" width="11.28515625" style="1" customWidth="1"/>
    <col min="11464" max="11464" width="12.28515625" style="1" customWidth="1"/>
    <col min="11465" max="11465" width="11.28515625" style="1" customWidth="1"/>
    <col min="11466" max="11471" width="10.7109375" style="1" customWidth="1"/>
    <col min="11472" max="11472" width="12.85546875" style="1" customWidth="1"/>
    <col min="11473" max="11473" width="10.7109375" style="1" customWidth="1"/>
    <col min="11474" max="11474" width="11" style="1" customWidth="1"/>
    <col min="11475" max="11476" width="9.140625" style="1" customWidth="1"/>
    <col min="11477" max="11477" width="14.140625" style="1" customWidth="1"/>
    <col min="11478" max="11478" width="11.42578125" style="1" customWidth="1"/>
    <col min="11479" max="11479" width="11.28515625" style="1" customWidth="1"/>
    <col min="11480" max="11480" width="12.28515625" style="1" customWidth="1"/>
    <col min="11481" max="11481" width="11.28515625" style="1" customWidth="1"/>
    <col min="11482" max="11487" width="10.7109375" style="1" customWidth="1"/>
    <col min="11488" max="11488" width="12.85546875" style="1" customWidth="1"/>
    <col min="11489" max="11489" width="10.7109375" style="1" customWidth="1"/>
    <col min="11490" max="11490" width="11" style="1" customWidth="1"/>
    <col min="11491" max="11492" width="9.140625" style="1" customWidth="1"/>
    <col min="11493" max="11493" width="14.140625" style="1" customWidth="1"/>
    <col min="11494" max="11494" width="11.42578125" style="1" customWidth="1"/>
    <col min="11495" max="11495" width="11.28515625" style="1" customWidth="1"/>
    <col min="11496" max="11496" width="12.28515625" style="1" customWidth="1"/>
    <col min="11497" max="11497" width="11.28515625" style="1" customWidth="1"/>
    <col min="11498" max="11503" width="10.7109375" style="1" customWidth="1"/>
    <col min="11504" max="11504" width="12.85546875" style="1" customWidth="1"/>
    <col min="11505" max="11505" width="10.7109375" style="1" customWidth="1"/>
    <col min="11506" max="11506" width="11" style="1" customWidth="1"/>
    <col min="11507" max="11508" width="9.140625" style="1" customWidth="1"/>
    <col min="11509" max="11509" width="14.140625" style="1" customWidth="1"/>
    <col min="11510" max="11510" width="11.42578125" style="1" customWidth="1"/>
    <col min="11511" max="11511" width="11.28515625" style="1" customWidth="1"/>
    <col min="11512" max="11512" width="12.28515625" style="1" customWidth="1"/>
    <col min="11513" max="11513" width="11.28515625" style="1" customWidth="1"/>
    <col min="11514" max="11519" width="10.7109375" style="1" customWidth="1"/>
    <col min="11520" max="11520" width="12.85546875" style="1" customWidth="1"/>
    <col min="11521" max="11521" width="10.7109375" style="1" customWidth="1"/>
    <col min="11522" max="11522" width="11" style="1" customWidth="1"/>
    <col min="11523" max="11524" width="9.140625" style="1" customWidth="1"/>
    <col min="11525" max="11525" width="14.140625" style="1" customWidth="1"/>
    <col min="11526" max="11526" width="11.42578125" style="1" customWidth="1"/>
    <col min="11527" max="11527" width="11.28515625" style="1" customWidth="1"/>
    <col min="11528" max="11528" width="12.28515625" style="1" customWidth="1"/>
    <col min="11529" max="11529" width="11.28515625" style="1" customWidth="1"/>
    <col min="11530" max="11535" width="10.7109375" style="1" bestFit="1" customWidth="1"/>
    <col min="11536" max="11536" width="12.85546875" style="1" customWidth="1"/>
    <col min="11537" max="11537" width="10.7109375" style="1" customWidth="1"/>
    <col min="11538" max="11538" width="11" style="1" customWidth="1"/>
    <col min="11539" max="11539" width="12" style="1" customWidth="1"/>
    <col min="11540" max="11584" width="9.140625" style="1"/>
    <col min="11585" max="11585" width="6" style="1" customWidth="1"/>
    <col min="11586" max="11586" width="9.140625" style="1"/>
    <col min="11587" max="11587" width="15.42578125" style="1" customWidth="1"/>
    <col min="11588" max="11588" width="14.85546875" style="1" customWidth="1"/>
    <col min="11589" max="11589" width="14.140625" style="1" customWidth="1"/>
    <col min="11590" max="11590" width="11.42578125" style="1" customWidth="1"/>
    <col min="11591" max="11591" width="11.28515625" style="1" customWidth="1"/>
    <col min="11592" max="11592" width="12.28515625" style="1" customWidth="1"/>
    <col min="11593" max="11593" width="11.28515625" style="1" customWidth="1"/>
    <col min="11594" max="11599" width="10.7109375" style="1" customWidth="1"/>
    <col min="11600" max="11600" width="12.85546875" style="1" customWidth="1"/>
    <col min="11601" max="11601" width="10.7109375" style="1" customWidth="1"/>
    <col min="11602" max="11602" width="11" style="1" customWidth="1"/>
    <col min="11603" max="11604" width="9.140625" style="1" customWidth="1"/>
    <col min="11605" max="11605" width="14.140625" style="1" customWidth="1"/>
    <col min="11606" max="11606" width="11.42578125" style="1" customWidth="1"/>
    <col min="11607" max="11607" width="11.28515625" style="1" customWidth="1"/>
    <col min="11608" max="11608" width="12.28515625" style="1" customWidth="1"/>
    <col min="11609" max="11609" width="11.28515625" style="1" customWidth="1"/>
    <col min="11610" max="11615" width="10.7109375" style="1" customWidth="1"/>
    <col min="11616" max="11616" width="12.85546875" style="1" customWidth="1"/>
    <col min="11617" max="11617" width="10.7109375" style="1" customWidth="1"/>
    <col min="11618" max="11618" width="11" style="1" customWidth="1"/>
    <col min="11619" max="11620" width="9.140625" style="1" customWidth="1"/>
    <col min="11621" max="11621" width="14.140625" style="1" customWidth="1"/>
    <col min="11622" max="11622" width="11.42578125" style="1" customWidth="1"/>
    <col min="11623" max="11623" width="11.28515625" style="1" customWidth="1"/>
    <col min="11624" max="11624" width="12.28515625" style="1" customWidth="1"/>
    <col min="11625" max="11625" width="11.28515625" style="1" customWidth="1"/>
    <col min="11626" max="11631" width="10.7109375" style="1" customWidth="1"/>
    <col min="11632" max="11632" width="12.85546875" style="1" customWidth="1"/>
    <col min="11633" max="11633" width="10.7109375" style="1" customWidth="1"/>
    <col min="11634" max="11634" width="11" style="1" customWidth="1"/>
    <col min="11635" max="11636" width="9.140625" style="1" customWidth="1"/>
    <col min="11637" max="11637" width="14.140625" style="1" customWidth="1"/>
    <col min="11638" max="11638" width="11.42578125" style="1" customWidth="1"/>
    <col min="11639" max="11639" width="11.28515625" style="1" customWidth="1"/>
    <col min="11640" max="11640" width="12.28515625" style="1" customWidth="1"/>
    <col min="11641" max="11641" width="11.28515625" style="1" customWidth="1"/>
    <col min="11642" max="11647" width="10.7109375" style="1" customWidth="1"/>
    <col min="11648" max="11648" width="12.85546875" style="1" customWidth="1"/>
    <col min="11649" max="11649" width="10.7109375" style="1" customWidth="1"/>
    <col min="11650" max="11650" width="11" style="1" customWidth="1"/>
    <col min="11651" max="11652" width="9.140625" style="1" customWidth="1"/>
    <col min="11653" max="11653" width="14.140625" style="1" customWidth="1"/>
    <col min="11654" max="11654" width="11.42578125" style="1" customWidth="1"/>
    <col min="11655" max="11655" width="11.28515625" style="1" customWidth="1"/>
    <col min="11656" max="11656" width="12.28515625" style="1" customWidth="1"/>
    <col min="11657" max="11657" width="11.28515625" style="1" customWidth="1"/>
    <col min="11658" max="11663" width="10.7109375" style="1" customWidth="1"/>
    <col min="11664" max="11664" width="12.85546875" style="1" customWidth="1"/>
    <col min="11665" max="11665" width="10.7109375" style="1" customWidth="1"/>
    <col min="11666" max="11666" width="11" style="1" customWidth="1"/>
    <col min="11667" max="11668" width="9.140625" style="1" customWidth="1"/>
    <col min="11669" max="11669" width="14.140625" style="1" customWidth="1"/>
    <col min="11670" max="11670" width="11.42578125" style="1" customWidth="1"/>
    <col min="11671" max="11671" width="11.28515625" style="1" customWidth="1"/>
    <col min="11672" max="11672" width="12.28515625" style="1" customWidth="1"/>
    <col min="11673" max="11673" width="11.28515625" style="1" customWidth="1"/>
    <col min="11674" max="11679" width="10.7109375" style="1" customWidth="1"/>
    <col min="11680" max="11680" width="12.85546875" style="1" customWidth="1"/>
    <col min="11681" max="11681" width="10.7109375" style="1" customWidth="1"/>
    <col min="11682" max="11682" width="11" style="1" customWidth="1"/>
    <col min="11683" max="11684" width="9.140625" style="1" customWidth="1"/>
    <col min="11685" max="11685" width="14.140625" style="1" customWidth="1"/>
    <col min="11686" max="11686" width="11.42578125" style="1" customWidth="1"/>
    <col min="11687" max="11687" width="11.28515625" style="1" customWidth="1"/>
    <col min="11688" max="11688" width="12.28515625" style="1" customWidth="1"/>
    <col min="11689" max="11689" width="11.28515625" style="1" customWidth="1"/>
    <col min="11690" max="11695" width="10.7109375" style="1" customWidth="1"/>
    <col min="11696" max="11696" width="12.85546875" style="1" customWidth="1"/>
    <col min="11697" max="11697" width="10.7109375" style="1" customWidth="1"/>
    <col min="11698" max="11698" width="11" style="1" customWidth="1"/>
    <col min="11699" max="11700" width="9.140625" style="1" customWidth="1"/>
    <col min="11701" max="11701" width="14.140625" style="1" customWidth="1"/>
    <col min="11702" max="11702" width="11.42578125" style="1" customWidth="1"/>
    <col min="11703" max="11703" width="11.28515625" style="1" customWidth="1"/>
    <col min="11704" max="11704" width="12.28515625" style="1" customWidth="1"/>
    <col min="11705" max="11705" width="11.28515625" style="1" customWidth="1"/>
    <col min="11706" max="11711" width="10.7109375" style="1" customWidth="1"/>
    <col min="11712" max="11712" width="12.85546875" style="1" customWidth="1"/>
    <col min="11713" max="11713" width="10.7109375" style="1" customWidth="1"/>
    <col min="11714" max="11714" width="11" style="1" customWidth="1"/>
    <col min="11715" max="11716" width="9.140625" style="1" customWidth="1"/>
    <col min="11717" max="11717" width="14.140625" style="1" customWidth="1"/>
    <col min="11718" max="11718" width="11.42578125" style="1" customWidth="1"/>
    <col min="11719" max="11719" width="11.28515625" style="1" customWidth="1"/>
    <col min="11720" max="11720" width="12.28515625" style="1" customWidth="1"/>
    <col min="11721" max="11721" width="11.28515625" style="1" customWidth="1"/>
    <col min="11722" max="11727" width="10.7109375" style="1" customWidth="1"/>
    <col min="11728" max="11728" width="12.85546875" style="1" customWidth="1"/>
    <col min="11729" max="11729" width="10.7109375" style="1" customWidth="1"/>
    <col min="11730" max="11730" width="11" style="1" customWidth="1"/>
    <col min="11731" max="11732" width="9.140625" style="1" customWidth="1"/>
    <col min="11733" max="11733" width="14.140625" style="1" customWidth="1"/>
    <col min="11734" max="11734" width="11.42578125" style="1" customWidth="1"/>
    <col min="11735" max="11735" width="11.28515625" style="1" customWidth="1"/>
    <col min="11736" max="11736" width="12.28515625" style="1" customWidth="1"/>
    <col min="11737" max="11737" width="11.28515625" style="1" customWidth="1"/>
    <col min="11738" max="11743" width="10.7109375" style="1" customWidth="1"/>
    <col min="11744" max="11744" width="12.85546875" style="1" customWidth="1"/>
    <col min="11745" max="11745" width="10.7109375" style="1" customWidth="1"/>
    <col min="11746" max="11746" width="11" style="1" customWidth="1"/>
    <col min="11747" max="11748" width="9.140625" style="1" customWidth="1"/>
    <col min="11749" max="11749" width="14.140625" style="1" customWidth="1"/>
    <col min="11750" max="11750" width="11.42578125" style="1" customWidth="1"/>
    <col min="11751" max="11751" width="11.28515625" style="1" customWidth="1"/>
    <col min="11752" max="11752" width="12.28515625" style="1" customWidth="1"/>
    <col min="11753" max="11753" width="11.28515625" style="1" customWidth="1"/>
    <col min="11754" max="11759" width="10.7109375" style="1" customWidth="1"/>
    <col min="11760" max="11760" width="12.85546875" style="1" customWidth="1"/>
    <col min="11761" max="11761" width="10.7109375" style="1" customWidth="1"/>
    <col min="11762" max="11762" width="11" style="1" customWidth="1"/>
    <col min="11763" max="11764" width="9.140625" style="1" customWidth="1"/>
    <col min="11765" max="11765" width="14.140625" style="1" customWidth="1"/>
    <col min="11766" max="11766" width="11.42578125" style="1" customWidth="1"/>
    <col min="11767" max="11767" width="11.28515625" style="1" customWidth="1"/>
    <col min="11768" max="11768" width="12.28515625" style="1" customWidth="1"/>
    <col min="11769" max="11769" width="11.28515625" style="1" customWidth="1"/>
    <col min="11770" max="11775" width="10.7109375" style="1" customWidth="1"/>
    <col min="11776" max="11776" width="12.85546875" style="1" customWidth="1"/>
    <col min="11777" max="11777" width="10.7109375" style="1" customWidth="1"/>
    <col min="11778" max="11778" width="11" style="1" customWidth="1"/>
    <col min="11779" max="11780" width="9.140625" style="1" customWidth="1"/>
    <col min="11781" max="11781" width="14.140625" style="1" customWidth="1"/>
    <col min="11782" max="11782" width="11.42578125" style="1" customWidth="1"/>
    <col min="11783" max="11783" width="11.28515625" style="1" customWidth="1"/>
    <col min="11784" max="11784" width="12.28515625" style="1" customWidth="1"/>
    <col min="11785" max="11785" width="11.28515625" style="1" customWidth="1"/>
    <col min="11786" max="11791" width="10.7109375" style="1" bestFit="1" customWidth="1"/>
    <col min="11792" max="11792" width="12.85546875" style="1" customWidth="1"/>
    <col min="11793" max="11793" width="10.7109375" style="1" customWidth="1"/>
    <col min="11794" max="11794" width="11" style="1" customWidth="1"/>
    <col min="11795" max="11795" width="12" style="1" customWidth="1"/>
    <col min="11796" max="11840" width="9.140625" style="1"/>
    <col min="11841" max="11841" width="6" style="1" customWidth="1"/>
    <col min="11842" max="11842" width="9.140625" style="1"/>
    <col min="11843" max="11843" width="15.42578125" style="1" customWidth="1"/>
    <col min="11844" max="11844" width="14.85546875" style="1" customWidth="1"/>
    <col min="11845" max="11845" width="14.140625" style="1" customWidth="1"/>
    <col min="11846" max="11846" width="11.42578125" style="1" customWidth="1"/>
    <col min="11847" max="11847" width="11.28515625" style="1" customWidth="1"/>
    <col min="11848" max="11848" width="12.28515625" style="1" customWidth="1"/>
    <col min="11849" max="11849" width="11.28515625" style="1" customWidth="1"/>
    <col min="11850" max="11855" width="10.7109375" style="1" customWidth="1"/>
    <col min="11856" max="11856" width="12.85546875" style="1" customWidth="1"/>
    <col min="11857" max="11857" width="10.7109375" style="1" customWidth="1"/>
    <col min="11858" max="11858" width="11" style="1" customWidth="1"/>
    <col min="11859" max="11860" width="9.140625" style="1" customWidth="1"/>
    <col min="11861" max="11861" width="14.140625" style="1" customWidth="1"/>
    <col min="11862" max="11862" width="11.42578125" style="1" customWidth="1"/>
    <col min="11863" max="11863" width="11.28515625" style="1" customWidth="1"/>
    <col min="11864" max="11864" width="12.28515625" style="1" customWidth="1"/>
    <col min="11865" max="11865" width="11.28515625" style="1" customWidth="1"/>
    <col min="11866" max="11871" width="10.7109375" style="1" customWidth="1"/>
    <col min="11872" max="11872" width="12.85546875" style="1" customWidth="1"/>
    <col min="11873" max="11873" width="10.7109375" style="1" customWidth="1"/>
    <col min="11874" max="11874" width="11" style="1" customWidth="1"/>
    <col min="11875" max="11876" width="9.140625" style="1" customWidth="1"/>
    <col min="11877" max="11877" width="14.140625" style="1" customWidth="1"/>
    <col min="11878" max="11878" width="11.42578125" style="1" customWidth="1"/>
    <col min="11879" max="11879" width="11.28515625" style="1" customWidth="1"/>
    <col min="11880" max="11880" width="12.28515625" style="1" customWidth="1"/>
    <col min="11881" max="11881" width="11.28515625" style="1" customWidth="1"/>
    <col min="11882" max="11887" width="10.7109375" style="1" customWidth="1"/>
    <col min="11888" max="11888" width="12.85546875" style="1" customWidth="1"/>
    <col min="11889" max="11889" width="10.7109375" style="1" customWidth="1"/>
    <col min="11890" max="11890" width="11" style="1" customWidth="1"/>
    <col min="11891" max="11892" width="9.140625" style="1" customWidth="1"/>
    <col min="11893" max="11893" width="14.140625" style="1" customWidth="1"/>
    <col min="11894" max="11894" width="11.42578125" style="1" customWidth="1"/>
    <col min="11895" max="11895" width="11.28515625" style="1" customWidth="1"/>
    <col min="11896" max="11896" width="12.28515625" style="1" customWidth="1"/>
    <col min="11897" max="11897" width="11.28515625" style="1" customWidth="1"/>
    <col min="11898" max="11903" width="10.7109375" style="1" customWidth="1"/>
    <col min="11904" max="11904" width="12.85546875" style="1" customWidth="1"/>
    <col min="11905" max="11905" width="10.7109375" style="1" customWidth="1"/>
    <col min="11906" max="11906" width="11" style="1" customWidth="1"/>
    <col min="11907" max="11908" width="9.140625" style="1" customWidth="1"/>
    <col min="11909" max="11909" width="14.140625" style="1" customWidth="1"/>
    <col min="11910" max="11910" width="11.42578125" style="1" customWidth="1"/>
    <col min="11911" max="11911" width="11.28515625" style="1" customWidth="1"/>
    <col min="11912" max="11912" width="12.28515625" style="1" customWidth="1"/>
    <col min="11913" max="11913" width="11.28515625" style="1" customWidth="1"/>
    <col min="11914" max="11919" width="10.7109375" style="1" customWidth="1"/>
    <col min="11920" max="11920" width="12.85546875" style="1" customWidth="1"/>
    <col min="11921" max="11921" width="10.7109375" style="1" customWidth="1"/>
    <col min="11922" max="11922" width="11" style="1" customWidth="1"/>
    <col min="11923" max="11924" width="9.140625" style="1" customWidth="1"/>
    <col min="11925" max="11925" width="14.140625" style="1" customWidth="1"/>
    <col min="11926" max="11926" width="11.42578125" style="1" customWidth="1"/>
    <col min="11927" max="11927" width="11.28515625" style="1" customWidth="1"/>
    <col min="11928" max="11928" width="12.28515625" style="1" customWidth="1"/>
    <col min="11929" max="11929" width="11.28515625" style="1" customWidth="1"/>
    <col min="11930" max="11935" width="10.7109375" style="1" customWidth="1"/>
    <col min="11936" max="11936" width="12.85546875" style="1" customWidth="1"/>
    <col min="11937" max="11937" width="10.7109375" style="1" customWidth="1"/>
    <col min="11938" max="11938" width="11" style="1" customWidth="1"/>
    <col min="11939" max="11940" width="9.140625" style="1" customWidth="1"/>
    <col min="11941" max="11941" width="14.140625" style="1" customWidth="1"/>
    <col min="11942" max="11942" width="11.42578125" style="1" customWidth="1"/>
    <col min="11943" max="11943" width="11.28515625" style="1" customWidth="1"/>
    <col min="11944" max="11944" width="12.28515625" style="1" customWidth="1"/>
    <col min="11945" max="11945" width="11.28515625" style="1" customWidth="1"/>
    <col min="11946" max="11951" width="10.7109375" style="1" customWidth="1"/>
    <col min="11952" max="11952" width="12.85546875" style="1" customWidth="1"/>
    <col min="11953" max="11953" width="10.7109375" style="1" customWidth="1"/>
    <col min="11954" max="11954" width="11" style="1" customWidth="1"/>
    <col min="11955" max="11956" width="9.140625" style="1" customWidth="1"/>
    <col min="11957" max="11957" width="14.140625" style="1" customWidth="1"/>
    <col min="11958" max="11958" width="11.42578125" style="1" customWidth="1"/>
    <col min="11959" max="11959" width="11.28515625" style="1" customWidth="1"/>
    <col min="11960" max="11960" width="12.28515625" style="1" customWidth="1"/>
    <col min="11961" max="11961" width="11.28515625" style="1" customWidth="1"/>
    <col min="11962" max="11967" width="10.7109375" style="1" customWidth="1"/>
    <col min="11968" max="11968" width="12.85546875" style="1" customWidth="1"/>
    <col min="11969" max="11969" width="10.7109375" style="1" customWidth="1"/>
    <col min="11970" max="11970" width="11" style="1" customWidth="1"/>
    <col min="11971" max="11972" width="9.140625" style="1" customWidth="1"/>
    <col min="11973" max="11973" width="14.140625" style="1" customWidth="1"/>
    <col min="11974" max="11974" width="11.42578125" style="1" customWidth="1"/>
    <col min="11975" max="11975" width="11.28515625" style="1" customWidth="1"/>
    <col min="11976" max="11976" width="12.28515625" style="1" customWidth="1"/>
    <col min="11977" max="11977" width="11.28515625" style="1" customWidth="1"/>
    <col min="11978" max="11983" width="10.7109375" style="1" customWidth="1"/>
    <col min="11984" max="11984" width="12.85546875" style="1" customWidth="1"/>
    <col min="11985" max="11985" width="10.7109375" style="1" customWidth="1"/>
    <col min="11986" max="11986" width="11" style="1" customWidth="1"/>
    <col min="11987" max="11988" width="9.140625" style="1" customWidth="1"/>
    <col min="11989" max="11989" width="14.140625" style="1" customWidth="1"/>
    <col min="11990" max="11990" width="11.42578125" style="1" customWidth="1"/>
    <col min="11991" max="11991" width="11.28515625" style="1" customWidth="1"/>
    <col min="11992" max="11992" width="12.28515625" style="1" customWidth="1"/>
    <col min="11993" max="11993" width="11.28515625" style="1" customWidth="1"/>
    <col min="11994" max="11999" width="10.7109375" style="1" customWidth="1"/>
    <col min="12000" max="12000" width="12.85546875" style="1" customWidth="1"/>
    <col min="12001" max="12001" width="10.7109375" style="1" customWidth="1"/>
    <col min="12002" max="12002" width="11" style="1" customWidth="1"/>
    <col min="12003" max="12004" width="9.140625" style="1" customWidth="1"/>
    <col min="12005" max="12005" width="14.140625" style="1" customWidth="1"/>
    <col min="12006" max="12006" width="11.42578125" style="1" customWidth="1"/>
    <col min="12007" max="12007" width="11.28515625" style="1" customWidth="1"/>
    <col min="12008" max="12008" width="12.28515625" style="1" customWidth="1"/>
    <col min="12009" max="12009" width="11.28515625" style="1" customWidth="1"/>
    <col min="12010" max="12015" width="10.7109375" style="1" customWidth="1"/>
    <col min="12016" max="12016" width="12.85546875" style="1" customWidth="1"/>
    <col min="12017" max="12017" width="10.7109375" style="1" customWidth="1"/>
    <col min="12018" max="12018" width="11" style="1" customWidth="1"/>
    <col min="12019" max="12020" width="9.140625" style="1" customWidth="1"/>
    <col min="12021" max="12021" width="14.140625" style="1" customWidth="1"/>
    <col min="12022" max="12022" width="11.42578125" style="1" customWidth="1"/>
    <col min="12023" max="12023" width="11.28515625" style="1" customWidth="1"/>
    <col min="12024" max="12024" width="12.28515625" style="1" customWidth="1"/>
    <col min="12025" max="12025" width="11.28515625" style="1" customWidth="1"/>
    <col min="12026" max="12031" width="10.7109375" style="1" customWidth="1"/>
    <col min="12032" max="12032" width="12.85546875" style="1" customWidth="1"/>
    <col min="12033" max="12033" width="10.7109375" style="1" customWidth="1"/>
    <col min="12034" max="12034" width="11" style="1" customWidth="1"/>
    <col min="12035" max="12036" width="9.140625" style="1" customWidth="1"/>
    <col min="12037" max="12037" width="14.140625" style="1" customWidth="1"/>
    <col min="12038" max="12038" width="11.42578125" style="1" customWidth="1"/>
    <col min="12039" max="12039" width="11.28515625" style="1" customWidth="1"/>
    <col min="12040" max="12040" width="12.28515625" style="1" customWidth="1"/>
    <col min="12041" max="12041" width="11.28515625" style="1" customWidth="1"/>
    <col min="12042" max="12047" width="10.7109375" style="1" bestFit="1" customWidth="1"/>
    <col min="12048" max="12048" width="12.85546875" style="1" customWidth="1"/>
    <col min="12049" max="12049" width="10.7109375" style="1" customWidth="1"/>
    <col min="12050" max="12050" width="11" style="1" customWidth="1"/>
    <col min="12051" max="12051" width="12" style="1" customWidth="1"/>
    <col min="12052" max="12096" width="9.140625" style="1"/>
    <col min="12097" max="12097" width="6" style="1" customWidth="1"/>
    <col min="12098" max="12098" width="9.140625" style="1"/>
    <col min="12099" max="12099" width="15.42578125" style="1" customWidth="1"/>
    <col min="12100" max="12100" width="14.85546875" style="1" customWidth="1"/>
    <col min="12101" max="12101" width="14.140625" style="1" customWidth="1"/>
    <col min="12102" max="12102" width="11.42578125" style="1" customWidth="1"/>
    <col min="12103" max="12103" width="11.28515625" style="1" customWidth="1"/>
    <col min="12104" max="12104" width="12.28515625" style="1" customWidth="1"/>
    <col min="12105" max="12105" width="11.28515625" style="1" customWidth="1"/>
    <col min="12106" max="12111" width="10.7109375" style="1" customWidth="1"/>
    <col min="12112" max="12112" width="12.85546875" style="1" customWidth="1"/>
    <col min="12113" max="12113" width="10.7109375" style="1" customWidth="1"/>
    <col min="12114" max="12114" width="11" style="1" customWidth="1"/>
    <col min="12115" max="12116" width="9.140625" style="1" customWidth="1"/>
    <col min="12117" max="12117" width="14.140625" style="1" customWidth="1"/>
    <col min="12118" max="12118" width="11.42578125" style="1" customWidth="1"/>
    <col min="12119" max="12119" width="11.28515625" style="1" customWidth="1"/>
    <col min="12120" max="12120" width="12.28515625" style="1" customWidth="1"/>
    <col min="12121" max="12121" width="11.28515625" style="1" customWidth="1"/>
    <col min="12122" max="12127" width="10.7109375" style="1" customWidth="1"/>
    <col min="12128" max="12128" width="12.85546875" style="1" customWidth="1"/>
    <col min="12129" max="12129" width="10.7109375" style="1" customWidth="1"/>
    <col min="12130" max="12130" width="11" style="1" customWidth="1"/>
    <col min="12131" max="12132" width="9.140625" style="1" customWidth="1"/>
    <col min="12133" max="12133" width="14.140625" style="1" customWidth="1"/>
    <col min="12134" max="12134" width="11.42578125" style="1" customWidth="1"/>
    <col min="12135" max="12135" width="11.28515625" style="1" customWidth="1"/>
    <col min="12136" max="12136" width="12.28515625" style="1" customWidth="1"/>
    <col min="12137" max="12137" width="11.28515625" style="1" customWidth="1"/>
    <col min="12138" max="12143" width="10.7109375" style="1" customWidth="1"/>
    <col min="12144" max="12144" width="12.85546875" style="1" customWidth="1"/>
    <col min="12145" max="12145" width="10.7109375" style="1" customWidth="1"/>
    <col min="12146" max="12146" width="11" style="1" customWidth="1"/>
    <col min="12147" max="12148" width="9.140625" style="1" customWidth="1"/>
    <col min="12149" max="12149" width="14.140625" style="1" customWidth="1"/>
    <col min="12150" max="12150" width="11.42578125" style="1" customWidth="1"/>
    <col min="12151" max="12151" width="11.28515625" style="1" customWidth="1"/>
    <col min="12152" max="12152" width="12.28515625" style="1" customWidth="1"/>
    <col min="12153" max="12153" width="11.28515625" style="1" customWidth="1"/>
    <col min="12154" max="12159" width="10.7109375" style="1" customWidth="1"/>
    <col min="12160" max="12160" width="12.85546875" style="1" customWidth="1"/>
    <col min="12161" max="12161" width="10.7109375" style="1" customWidth="1"/>
    <col min="12162" max="12162" width="11" style="1" customWidth="1"/>
    <col min="12163" max="12164" width="9.140625" style="1" customWidth="1"/>
    <col min="12165" max="12165" width="14.140625" style="1" customWidth="1"/>
    <col min="12166" max="12166" width="11.42578125" style="1" customWidth="1"/>
    <col min="12167" max="12167" width="11.28515625" style="1" customWidth="1"/>
    <col min="12168" max="12168" width="12.28515625" style="1" customWidth="1"/>
    <col min="12169" max="12169" width="11.28515625" style="1" customWidth="1"/>
    <col min="12170" max="12175" width="10.7109375" style="1" customWidth="1"/>
    <col min="12176" max="12176" width="12.85546875" style="1" customWidth="1"/>
    <col min="12177" max="12177" width="10.7109375" style="1" customWidth="1"/>
    <col min="12178" max="12178" width="11" style="1" customWidth="1"/>
    <col min="12179" max="12180" width="9.140625" style="1" customWidth="1"/>
    <col min="12181" max="12181" width="14.140625" style="1" customWidth="1"/>
    <col min="12182" max="12182" width="11.42578125" style="1" customWidth="1"/>
    <col min="12183" max="12183" width="11.28515625" style="1" customWidth="1"/>
    <col min="12184" max="12184" width="12.28515625" style="1" customWidth="1"/>
    <col min="12185" max="12185" width="11.28515625" style="1" customWidth="1"/>
    <col min="12186" max="12191" width="10.7109375" style="1" customWidth="1"/>
    <col min="12192" max="12192" width="12.85546875" style="1" customWidth="1"/>
    <col min="12193" max="12193" width="10.7109375" style="1" customWidth="1"/>
    <col min="12194" max="12194" width="11" style="1" customWidth="1"/>
    <col min="12195" max="12196" width="9.140625" style="1" customWidth="1"/>
    <col min="12197" max="12197" width="14.140625" style="1" customWidth="1"/>
    <col min="12198" max="12198" width="11.42578125" style="1" customWidth="1"/>
    <col min="12199" max="12199" width="11.28515625" style="1" customWidth="1"/>
    <col min="12200" max="12200" width="12.28515625" style="1" customWidth="1"/>
    <col min="12201" max="12201" width="11.28515625" style="1" customWidth="1"/>
    <col min="12202" max="12207" width="10.7109375" style="1" customWidth="1"/>
    <col min="12208" max="12208" width="12.85546875" style="1" customWidth="1"/>
    <col min="12209" max="12209" width="10.7109375" style="1" customWidth="1"/>
    <col min="12210" max="12210" width="11" style="1" customWidth="1"/>
    <col min="12211" max="12212" width="9.140625" style="1" customWidth="1"/>
    <col min="12213" max="12213" width="14.140625" style="1" customWidth="1"/>
    <col min="12214" max="12214" width="11.42578125" style="1" customWidth="1"/>
    <col min="12215" max="12215" width="11.28515625" style="1" customWidth="1"/>
    <col min="12216" max="12216" width="12.28515625" style="1" customWidth="1"/>
    <col min="12217" max="12217" width="11.28515625" style="1" customWidth="1"/>
    <col min="12218" max="12223" width="10.7109375" style="1" customWidth="1"/>
    <col min="12224" max="12224" width="12.85546875" style="1" customWidth="1"/>
    <col min="12225" max="12225" width="10.7109375" style="1" customWidth="1"/>
    <col min="12226" max="12226" width="11" style="1" customWidth="1"/>
    <col min="12227" max="12228" width="9.140625" style="1" customWidth="1"/>
    <col min="12229" max="12229" width="14.140625" style="1" customWidth="1"/>
    <col min="12230" max="12230" width="11.42578125" style="1" customWidth="1"/>
    <col min="12231" max="12231" width="11.28515625" style="1" customWidth="1"/>
    <col min="12232" max="12232" width="12.28515625" style="1" customWidth="1"/>
    <col min="12233" max="12233" width="11.28515625" style="1" customWidth="1"/>
    <col min="12234" max="12239" width="10.7109375" style="1" customWidth="1"/>
    <col min="12240" max="12240" width="12.85546875" style="1" customWidth="1"/>
    <col min="12241" max="12241" width="10.7109375" style="1" customWidth="1"/>
    <col min="12242" max="12242" width="11" style="1" customWidth="1"/>
    <col min="12243" max="12244" width="9.140625" style="1" customWidth="1"/>
    <col min="12245" max="12245" width="14.140625" style="1" customWidth="1"/>
    <col min="12246" max="12246" width="11.42578125" style="1" customWidth="1"/>
    <col min="12247" max="12247" width="11.28515625" style="1" customWidth="1"/>
    <col min="12248" max="12248" width="12.28515625" style="1" customWidth="1"/>
    <col min="12249" max="12249" width="11.28515625" style="1" customWidth="1"/>
    <col min="12250" max="12255" width="10.7109375" style="1" customWidth="1"/>
    <col min="12256" max="12256" width="12.85546875" style="1" customWidth="1"/>
    <col min="12257" max="12257" width="10.7109375" style="1" customWidth="1"/>
    <col min="12258" max="12258" width="11" style="1" customWidth="1"/>
    <col min="12259" max="12260" width="9.140625" style="1" customWidth="1"/>
    <col min="12261" max="12261" width="14.140625" style="1" customWidth="1"/>
    <col min="12262" max="12262" width="11.42578125" style="1" customWidth="1"/>
    <col min="12263" max="12263" width="11.28515625" style="1" customWidth="1"/>
    <col min="12264" max="12264" width="12.28515625" style="1" customWidth="1"/>
    <col min="12265" max="12265" width="11.28515625" style="1" customWidth="1"/>
    <col min="12266" max="12271" width="10.7109375" style="1" customWidth="1"/>
    <col min="12272" max="12272" width="12.85546875" style="1" customWidth="1"/>
    <col min="12273" max="12273" width="10.7109375" style="1" customWidth="1"/>
    <col min="12274" max="12274" width="11" style="1" customWidth="1"/>
    <col min="12275" max="12276" width="9.140625" style="1" customWidth="1"/>
    <col min="12277" max="12277" width="14.140625" style="1" customWidth="1"/>
    <col min="12278" max="12278" width="11.42578125" style="1" customWidth="1"/>
    <col min="12279" max="12279" width="11.28515625" style="1" customWidth="1"/>
    <col min="12280" max="12280" width="12.28515625" style="1" customWidth="1"/>
    <col min="12281" max="12281" width="11.28515625" style="1" customWidth="1"/>
    <col min="12282" max="12287" width="10.7109375" style="1" customWidth="1"/>
    <col min="12288" max="12288" width="12.85546875" style="1" customWidth="1"/>
    <col min="12289" max="12289" width="10.7109375" style="1" customWidth="1"/>
    <col min="12290" max="12290" width="11" style="1" customWidth="1"/>
    <col min="12291" max="12292" width="9.140625" style="1" customWidth="1"/>
    <col min="12293" max="12293" width="14.140625" style="1" customWidth="1"/>
    <col min="12294" max="12294" width="11.42578125" style="1" customWidth="1"/>
    <col min="12295" max="12295" width="11.28515625" style="1" customWidth="1"/>
    <col min="12296" max="12296" width="12.28515625" style="1" customWidth="1"/>
    <col min="12297" max="12297" width="11.28515625" style="1" customWidth="1"/>
    <col min="12298" max="12303" width="10.7109375" style="1" bestFit="1" customWidth="1"/>
    <col min="12304" max="12304" width="12.85546875" style="1" customWidth="1"/>
    <col min="12305" max="12305" width="10.7109375" style="1" customWidth="1"/>
    <col min="12306" max="12306" width="11" style="1" customWidth="1"/>
    <col min="12307" max="12307" width="12" style="1" customWidth="1"/>
    <col min="12308" max="12352" width="9.140625" style="1"/>
    <col min="12353" max="12353" width="6" style="1" customWidth="1"/>
    <col min="12354" max="12354" width="9.140625" style="1"/>
    <col min="12355" max="12355" width="15.42578125" style="1" customWidth="1"/>
    <col min="12356" max="12356" width="14.85546875" style="1" customWidth="1"/>
    <col min="12357" max="12357" width="14.140625" style="1" customWidth="1"/>
    <col min="12358" max="12358" width="11.42578125" style="1" customWidth="1"/>
    <col min="12359" max="12359" width="11.28515625" style="1" customWidth="1"/>
    <col min="12360" max="12360" width="12.28515625" style="1" customWidth="1"/>
    <col min="12361" max="12361" width="11.28515625" style="1" customWidth="1"/>
    <col min="12362" max="12367" width="10.7109375" style="1" customWidth="1"/>
    <col min="12368" max="12368" width="12.85546875" style="1" customWidth="1"/>
    <col min="12369" max="12369" width="10.7109375" style="1" customWidth="1"/>
    <col min="12370" max="12370" width="11" style="1" customWidth="1"/>
    <col min="12371" max="12372" width="9.140625" style="1" customWidth="1"/>
    <col min="12373" max="12373" width="14.140625" style="1" customWidth="1"/>
    <col min="12374" max="12374" width="11.42578125" style="1" customWidth="1"/>
    <col min="12375" max="12375" width="11.28515625" style="1" customWidth="1"/>
    <col min="12376" max="12376" width="12.28515625" style="1" customWidth="1"/>
    <col min="12377" max="12377" width="11.28515625" style="1" customWidth="1"/>
    <col min="12378" max="12383" width="10.7109375" style="1" customWidth="1"/>
    <col min="12384" max="12384" width="12.85546875" style="1" customWidth="1"/>
    <col min="12385" max="12385" width="10.7109375" style="1" customWidth="1"/>
    <col min="12386" max="12386" width="11" style="1" customWidth="1"/>
    <col min="12387" max="12388" width="9.140625" style="1" customWidth="1"/>
    <col min="12389" max="12389" width="14.140625" style="1" customWidth="1"/>
    <col min="12390" max="12390" width="11.42578125" style="1" customWidth="1"/>
    <col min="12391" max="12391" width="11.28515625" style="1" customWidth="1"/>
    <col min="12392" max="12392" width="12.28515625" style="1" customWidth="1"/>
    <col min="12393" max="12393" width="11.28515625" style="1" customWidth="1"/>
    <col min="12394" max="12399" width="10.7109375" style="1" customWidth="1"/>
    <col min="12400" max="12400" width="12.85546875" style="1" customWidth="1"/>
    <col min="12401" max="12401" width="10.7109375" style="1" customWidth="1"/>
    <col min="12402" max="12402" width="11" style="1" customWidth="1"/>
    <col min="12403" max="12404" width="9.140625" style="1" customWidth="1"/>
    <col min="12405" max="12405" width="14.140625" style="1" customWidth="1"/>
    <col min="12406" max="12406" width="11.42578125" style="1" customWidth="1"/>
    <col min="12407" max="12407" width="11.28515625" style="1" customWidth="1"/>
    <col min="12408" max="12408" width="12.28515625" style="1" customWidth="1"/>
    <col min="12409" max="12409" width="11.28515625" style="1" customWidth="1"/>
    <col min="12410" max="12415" width="10.7109375" style="1" customWidth="1"/>
    <col min="12416" max="12416" width="12.85546875" style="1" customWidth="1"/>
    <col min="12417" max="12417" width="10.7109375" style="1" customWidth="1"/>
    <col min="12418" max="12418" width="11" style="1" customWidth="1"/>
    <col min="12419" max="12420" width="9.140625" style="1" customWidth="1"/>
    <col min="12421" max="12421" width="14.140625" style="1" customWidth="1"/>
    <col min="12422" max="12422" width="11.42578125" style="1" customWidth="1"/>
    <col min="12423" max="12423" width="11.28515625" style="1" customWidth="1"/>
    <col min="12424" max="12424" width="12.28515625" style="1" customWidth="1"/>
    <col min="12425" max="12425" width="11.28515625" style="1" customWidth="1"/>
    <col min="12426" max="12431" width="10.7109375" style="1" customWidth="1"/>
    <col min="12432" max="12432" width="12.85546875" style="1" customWidth="1"/>
    <col min="12433" max="12433" width="10.7109375" style="1" customWidth="1"/>
    <col min="12434" max="12434" width="11" style="1" customWidth="1"/>
    <col min="12435" max="12436" width="9.140625" style="1" customWidth="1"/>
    <col min="12437" max="12437" width="14.140625" style="1" customWidth="1"/>
    <col min="12438" max="12438" width="11.42578125" style="1" customWidth="1"/>
    <col min="12439" max="12439" width="11.28515625" style="1" customWidth="1"/>
    <col min="12440" max="12440" width="12.28515625" style="1" customWidth="1"/>
    <col min="12441" max="12441" width="11.28515625" style="1" customWidth="1"/>
    <col min="12442" max="12447" width="10.7109375" style="1" customWidth="1"/>
    <col min="12448" max="12448" width="12.85546875" style="1" customWidth="1"/>
    <col min="12449" max="12449" width="10.7109375" style="1" customWidth="1"/>
    <col min="12450" max="12450" width="11" style="1" customWidth="1"/>
    <col min="12451" max="12452" width="9.140625" style="1" customWidth="1"/>
    <col min="12453" max="12453" width="14.140625" style="1" customWidth="1"/>
    <col min="12454" max="12454" width="11.42578125" style="1" customWidth="1"/>
    <col min="12455" max="12455" width="11.28515625" style="1" customWidth="1"/>
    <col min="12456" max="12456" width="12.28515625" style="1" customWidth="1"/>
    <col min="12457" max="12457" width="11.28515625" style="1" customWidth="1"/>
    <col min="12458" max="12463" width="10.7109375" style="1" customWidth="1"/>
    <col min="12464" max="12464" width="12.85546875" style="1" customWidth="1"/>
    <col min="12465" max="12465" width="10.7109375" style="1" customWidth="1"/>
    <col min="12466" max="12466" width="11" style="1" customWidth="1"/>
    <col min="12467" max="12468" width="9.140625" style="1" customWidth="1"/>
    <col min="12469" max="12469" width="14.140625" style="1" customWidth="1"/>
    <col min="12470" max="12470" width="11.42578125" style="1" customWidth="1"/>
    <col min="12471" max="12471" width="11.28515625" style="1" customWidth="1"/>
    <col min="12472" max="12472" width="12.28515625" style="1" customWidth="1"/>
    <col min="12473" max="12473" width="11.28515625" style="1" customWidth="1"/>
    <col min="12474" max="12479" width="10.7109375" style="1" customWidth="1"/>
    <col min="12480" max="12480" width="12.85546875" style="1" customWidth="1"/>
    <col min="12481" max="12481" width="10.7109375" style="1" customWidth="1"/>
    <col min="12482" max="12482" width="11" style="1" customWidth="1"/>
    <col min="12483" max="12484" width="9.140625" style="1" customWidth="1"/>
    <col min="12485" max="12485" width="14.140625" style="1" customWidth="1"/>
    <col min="12486" max="12486" width="11.42578125" style="1" customWidth="1"/>
    <col min="12487" max="12487" width="11.28515625" style="1" customWidth="1"/>
    <col min="12488" max="12488" width="12.28515625" style="1" customWidth="1"/>
    <col min="12489" max="12489" width="11.28515625" style="1" customWidth="1"/>
    <col min="12490" max="12495" width="10.7109375" style="1" customWidth="1"/>
    <col min="12496" max="12496" width="12.85546875" style="1" customWidth="1"/>
    <col min="12497" max="12497" width="10.7109375" style="1" customWidth="1"/>
    <col min="12498" max="12498" width="11" style="1" customWidth="1"/>
    <col min="12499" max="12500" width="9.140625" style="1" customWidth="1"/>
    <col min="12501" max="12501" width="14.140625" style="1" customWidth="1"/>
    <col min="12502" max="12502" width="11.42578125" style="1" customWidth="1"/>
    <col min="12503" max="12503" width="11.28515625" style="1" customWidth="1"/>
    <col min="12504" max="12504" width="12.28515625" style="1" customWidth="1"/>
    <col min="12505" max="12505" width="11.28515625" style="1" customWidth="1"/>
    <col min="12506" max="12511" width="10.7109375" style="1" customWidth="1"/>
    <col min="12512" max="12512" width="12.85546875" style="1" customWidth="1"/>
    <col min="12513" max="12513" width="10.7109375" style="1" customWidth="1"/>
    <col min="12514" max="12514" width="11" style="1" customWidth="1"/>
    <col min="12515" max="12516" width="9.140625" style="1" customWidth="1"/>
    <col min="12517" max="12517" width="14.140625" style="1" customWidth="1"/>
    <col min="12518" max="12518" width="11.42578125" style="1" customWidth="1"/>
    <col min="12519" max="12519" width="11.28515625" style="1" customWidth="1"/>
    <col min="12520" max="12520" width="12.28515625" style="1" customWidth="1"/>
    <col min="12521" max="12521" width="11.28515625" style="1" customWidth="1"/>
    <col min="12522" max="12527" width="10.7109375" style="1" customWidth="1"/>
    <col min="12528" max="12528" width="12.85546875" style="1" customWidth="1"/>
    <col min="12529" max="12529" width="10.7109375" style="1" customWidth="1"/>
    <col min="12530" max="12530" width="11" style="1" customWidth="1"/>
    <col min="12531" max="12532" width="9.140625" style="1" customWidth="1"/>
    <col min="12533" max="12533" width="14.140625" style="1" customWidth="1"/>
    <col min="12534" max="12534" width="11.42578125" style="1" customWidth="1"/>
    <col min="12535" max="12535" width="11.28515625" style="1" customWidth="1"/>
    <col min="12536" max="12536" width="12.28515625" style="1" customWidth="1"/>
    <col min="12537" max="12537" width="11.28515625" style="1" customWidth="1"/>
    <col min="12538" max="12543" width="10.7109375" style="1" customWidth="1"/>
    <col min="12544" max="12544" width="12.85546875" style="1" customWidth="1"/>
    <col min="12545" max="12545" width="10.7109375" style="1" customWidth="1"/>
    <col min="12546" max="12546" width="11" style="1" customWidth="1"/>
    <col min="12547" max="12548" width="9.140625" style="1" customWidth="1"/>
    <col min="12549" max="12549" width="14.140625" style="1" customWidth="1"/>
    <col min="12550" max="12550" width="11.42578125" style="1" customWidth="1"/>
    <col min="12551" max="12551" width="11.28515625" style="1" customWidth="1"/>
    <col min="12552" max="12552" width="12.28515625" style="1" customWidth="1"/>
    <col min="12553" max="12553" width="11.28515625" style="1" customWidth="1"/>
    <col min="12554" max="12559" width="10.7109375" style="1" bestFit="1" customWidth="1"/>
    <col min="12560" max="12560" width="12.85546875" style="1" customWidth="1"/>
    <col min="12561" max="12561" width="10.7109375" style="1" customWidth="1"/>
    <col min="12562" max="12562" width="11" style="1" customWidth="1"/>
    <col min="12563" max="12563" width="12" style="1" customWidth="1"/>
    <col min="12564" max="12608" width="9.140625" style="1"/>
    <col min="12609" max="12609" width="6" style="1" customWidth="1"/>
    <col min="12610" max="12610" width="9.140625" style="1"/>
    <col min="12611" max="12611" width="15.42578125" style="1" customWidth="1"/>
    <col min="12612" max="12612" width="14.85546875" style="1" customWidth="1"/>
    <col min="12613" max="12613" width="14.140625" style="1" customWidth="1"/>
    <col min="12614" max="12614" width="11.42578125" style="1" customWidth="1"/>
    <col min="12615" max="12615" width="11.28515625" style="1" customWidth="1"/>
    <col min="12616" max="12616" width="12.28515625" style="1" customWidth="1"/>
    <col min="12617" max="12617" width="11.28515625" style="1" customWidth="1"/>
    <col min="12618" max="12623" width="10.7109375" style="1" customWidth="1"/>
    <col min="12624" max="12624" width="12.85546875" style="1" customWidth="1"/>
    <col min="12625" max="12625" width="10.7109375" style="1" customWidth="1"/>
    <col min="12626" max="12626" width="11" style="1" customWidth="1"/>
    <col min="12627" max="12628" width="9.140625" style="1" customWidth="1"/>
    <col min="12629" max="12629" width="14.140625" style="1" customWidth="1"/>
    <col min="12630" max="12630" width="11.42578125" style="1" customWidth="1"/>
    <col min="12631" max="12631" width="11.28515625" style="1" customWidth="1"/>
    <col min="12632" max="12632" width="12.28515625" style="1" customWidth="1"/>
    <col min="12633" max="12633" width="11.28515625" style="1" customWidth="1"/>
    <col min="12634" max="12639" width="10.7109375" style="1" customWidth="1"/>
    <col min="12640" max="12640" width="12.85546875" style="1" customWidth="1"/>
    <col min="12641" max="12641" width="10.7109375" style="1" customWidth="1"/>
    <col min="12642" max="12642" width="11" style="1" customWidth="1"/>
    <col min="12643" max="12644" width="9.140625" style="1" customWidth="1"/>
    <col min="12645" max="12645" width="14.140625" style="1" customWidth="1"/>
    <col min="12646" max="12646" width="11.42578125" style="1" customWidth="1"/>
    <col min="12647" max="12647" width="11.28515625" style="1" customWidth="1"/>
    <col min="12648" max="12648" width="12.28515625" style="1" customWidth="1"/>
    <col min="12649" max="12649" width="11.28515625" style="1" customWidth="1"/>
    <col min="12650" max="12655" width="10.7109375" style="1" customWidth="1"/>
    <col min="12656" max="12656" width="12.85546875" style="1" customWidth="1"/>
    <col min="12657" max="12657" width="10.7109375" style="1" customWidth="1"/>
    <col min="12658" max="12658" width="11" style="1" customWidth="1"/>
    <col min="12659" max="12660" width="9.140625" style="1" customWidth="1"/>
    <col min="12661" max="12661" width="14.140625" style="1" customWidth="1"/>
    <col min="12662" max="12662" width="11.42578125" style="1" customWidth="1"/>
    <col min="12663" max="12663" width="11.28515625" style="1" customWidth="1"/>
    <col min="12664" max="12664" width="12.28515625" style="1" customWidth="1"/>
    <col min="12665" max="12665" width="11.28515625" style="1" customWidth="1"/>
    <col min="12666" max="12671" width="10.7109375" style="1" customWidth="1"/>
    <col min="12672" max="12672" width="12.85546875" style="1" customWidth="1"/>
    <col min="12673" max="12673" width="10.7109375" style="1" customWidth="1"/>
    <col min="12674" max="12674" width="11" style="1" customWidth="1"/>
    <col min="12675" max="12676" width="9.140625" style="1" customWidth="1"/>
    <col min="12677" max="12677" width="14.140625" style="1" customWidth="1"/>
    <col min="12678" max="12678" width="11.42578125" style="1" customWidth="1"/>
    <col min="12679" max="12679" width="11.28515625" style="1" customWidth="1"/>
    <col min="12680" max="12680" width="12.28515625" style="1" customWidth="1"/>
    <col min="12681" max="12681" width="11.28515625" style="1" customWidth="1"/>
    <col min="12682" max="12687" width="10.7109375" style="1" customWidth="1"/>
    <col min="12688" max="12688" width="12.85546875" style="1" customWidth="1"/>
    <col min="12689" max="12689" width="10.7109375" style="1" customWidth="1"/>
    <col min="12690" max="12690" width="11" style="1" customWidth="1"/>
    <col min="12691" max="12692" width="9.140625" style="1" customWidth="1"/>
    <col min="12693" max="12693" width="14.140625" style="1" customWidth="1"/>
    <col min="12694" max="12694" width="11.42578125" style="1" customWidth="1"/>
    <col min="12695" max="12695" width="11.28515625" style="1" customWidth="1"/>
    <col min="12696" max="12696" width="12.28515625" style="1" customWidth="1"/>
    <col min="12697" max="12697" width="11.28515625" style="1" customWidth="1"/>
    <col min="12698" max="12703" width="10.7109375" style="1" customWidth="1"/>
    <col min="12704" max="12704" width="12.85546875" style="1" customWidth="1"/>
    <col min="12705" max="12705" width="10.7109375" style="1" customWidth="1"/>
    <col min="12706" max="12706" width="11" style="1" customWidth="1"/>
    <col min="12707" max="12708" width="9.140625" style="1" customWidth="1"/>
    <col min="12709" max="12709" width="14.140625" style="1" customWidth="1"/>
    <col min="12710" max="12710" width="11.42578125" style="1" customWidth="1"/>
    <col min="12711" max="12711" width="11.28515625" style="1" customWidth="1"/>
    <col min="12712" max="12712" width="12.28515625" style="1" customWidth="1"/>
    <col min="12713" max="12713" width="11.28515625" style="1" customWidth="1"/>
    <col min="12714" max="12719" width="10.7109375" style="1" customWidth="1"/>
    <col min="12720" max="12720" width="12.85546875" style="1" customWidth="1"/>
    <col min="12721" max="12721" width="10.7109375" style="1" customWidth="1"/>
    <col min="12722" max="12722" width="11" style="1" customWidth="1"/>
    <col min="12723" max="12724" width="9.140625" style="1" customWidth="1"/>
    <col min="12725" max="12725" width="14.140625" style="1" customWidth="1"/>
    <col min="12726" max="12726" width="11.42578125" style="1" customWidth="1"/>
    <col min="12727" max="12727" width="11.28515625" style="1" customWidth="1"/>
    <col min="12728" max="12728" width="12.28515625" style="1" customWidth="1"/>
    <col min="12729" max="12729" width="11.28515625" style="1" customWidth="1"/>
    <col min="12730" max="12735" width="10.7109375" style="1" customWidth="1"/>
    <col min="12736" max="12736" width="12.85546875" style="1" customWidth="1"/>
    <col min="12737" max="12737" width="10.7109375" style="1" customWidth="1"/>
    <col min="12738" max="12738" width="11" style="1" customWidth="1"/>
    <col min="12739" max="12740" width="9.140625" style="1" customWidth="1"/>
    <col min="12741" max="12741" width="14.140625" style="1" customWidth="1"/>
    <col min="12742" max="12742" width="11.42578125" style="1" customWidth="1"/>
    <col min="12743" max="12743" width="11.28515625" style="1" customWidth="1"/>
    <col min="12744" max="12744" width="12.28515625" style="1" customWidth="1"/>
    <col min="12745" max="12745" width="11.28515625" style="1" customWidth="1"/>
    <col min="12746" max="12751" width="10.7109375" style="1" customWidth="1"/>
    <col min="12752" max="12752" width="12.85546875" style="1" customWidth="1"/>
    <col min="12753" max="12753" width="10.7109375" style="1" customWidth="1"/>
    <col min="12754" max="12754" width="11" style="1" customWidth="1"/>
    <col min="12755" max="12756" width="9.140625" style="1" customWidth="1"/>
    <col min="12757" max="12757" width="14.140625" style="1" customWidth="1"/>
    <col min="12758" max="12758" width="11.42578125" style="1" customWidth="1"/>
    <col min="12759" max="12759" width="11.28515625" style="1" customWidth="1"/>
    <col min="12760" max="12760" width="12.28515625" style="1" customWidth="1"/>
    <col min="12761" max="12761" width="11.28515625" style="1" customWidth="1"/>
    <col min="12762" max="12767" width="10.7109375" style="1" customWidth="1"/>
    <col min="12768" max="12768" width="12.85546875" style="1" customWidth="1"/>
    <col min="12769" max="12769" width="10.7109375" style="1" customWidth="1"/>
    <col min="12770" max="12770" width="11" style="1" customWidth="1"/>
    <col min="12771" max="12772" width="9.140625" style="1" customWidth="1"/>
    <col min="12773" max="12773" width="14.140625" style="1" customWidth="1"/>
    <col min="12774" max="12774" width="11.42578125" style="1" customWidth="1"/>
    <col min="12775" max="12775" width="11.28515625" style="1" customWidth="1"/>
    <col min="12776" max="12776" width="12.28515625" style="1" customWidth="1"/>
    <col min="12777" max="12777" width="11.28515625" style="1" customWidth="1"/>
    <col min="12778" max="12783" width="10.7109375" style="1" customWidth="1"/>
    <col min="12784" max="12784" width="12.85546875" style="1" customWidth="1"/>
    <col min="12785" max="12785" width="10.7109375" style="1" customWidth="1"/>
    <col min="12786" max="12786" width="11" style="1" customWidth="1"/>
    <col min="12787" max="12788" width="9.140625" style="1" customWidth="1"/>
    <col min="12789" max="12789" width="14.140625" style="1" customWidth="1"/>
    <col min="12790" max="12790" width="11.42578125" style="1" customWidth="1"/>
    <col min="12791" max="12791" width="11.28515625" style="1" customWidth="1"/>
    <col min="12792" max="12792" width="12.28515625" style="1" customWidth="1"/>
    <col min="12793" max="12793" width="11.28515625" style="1" customWidth="1"/>
    <col min="12794" max="12799" width="10.7109375" style="1" customWidth="1"/>
    <col min="12800" max="12800" width="12.85546875" style="1" customWidth="1"/>
    <col min="12801" max="12801" width="10.7109375" style="1" customWidth="1"/>
    <col min="12802" max="12802" width="11" style="1" customWidth="1"/>
    <col min="12803" max="12804" width="9.140625" style="1" customWidth="1"/>
    <col min="12805" max="12805" width="14.140625" style="1" customWidth="1"/>
    <col min="12806" max="12806" width="11.42578125" style="1" customWidth="1"/>
    <col min="12807" max="12807" width="11.28515625" style="1" customWidth="1"/>
    <col min="12808" max="12808" width="12.28515625" style="1" customWidth="1"/>
    <col min="12809" max="12809" width="11.28515625" style="1" customWidth="1"/>
    <col min="12810" max="12815" width="10.7109375" style="1" bestFit="1" customWidth="1"/>
    <col min="12816" max="12816" width="12.85546875" style="1" customWidth="1"/>
    <col min="12817" max="12817" width="10.7109375" style="1" customWidth="1"/>
    <col min="12818" max="12818" width="11" style="1" customWidth="1"/>
    <col min="12819" max="12819" width="12" style="1" customWidth="1"/>
    <col min="12820" max="12864" width="9.140625" style="1"/>
    <col min="12865" max="12865" width="6" style="1" customWidth="1"/>
    <col min="12866" max="12866" width="9.140625" style="1"/>
    <col min="12867" max="12867" width="15.42578125" style="1" customWidth="1"/>
    <col min="12868" max="12868" width="14.85546875" style="1" customWidth="1"/>
    <col min="12869" max="12869" width="14.140625" style="1" customWidth="1"/>
    <col min="12870" max="12870" width="11.42578125" style="1" customWidth="1"/>
    <col min="12871" max="12871" width="11.28515625" style="1" customWidth="1"/>
    <col min="12872" max="12872" width="12.28515625" style="1" customWidth="1"/>
    <col min="12873" max="12873" width="11.28515625" style="1" customWidth="1"/>
    <col min="12874" max="12879" width="10.7109375" style="1" customWidth="1"/>
    <col min="12880" max="12880" width="12.85546875" style="1" customWidth="1"/>
    <col min="12881" max="12881" width="10.7109375" style="1" customWidth="1"/>
    <col min="12882" max="12882" width="11" style="1" customWidth="1"/>
    <col min="12883" max="12884" width="9.140625" style="1" customWidth="1"/>
    <col min="12885" max="12885" width="14.140625" style="1" customWidth="1"/>
    <col min="12886" max="12886" width="11.42578125" style="1" customWidth="1"/>
    <col min="12887" max="12887" width="11.28515625" style="1" customWidth="1"/>
    <col min="12888" max="12888" width="12.28515625" style="1" customWidth="1"/>
    <col min="12889" max="12889" width="11.28515625" style="1" customWidth="1"/>
    <col min="12890" max="12895" width="10.7109375" style="1" customWidth="1"/>
    <col min="12896" max="12896" width="12.85546875" style="1" customWidth="1"/>
    <col min="12897" max="12897" width="10.7109375" style="1" customWidth="1"/>
    <col min="12898" max="12898" width="11" style="1" customWidth="1"/>
    <col min="12899" max="12900" width="9.140625" style="1" customWidth="1"/>
    <col min="12901" max="12901" width="14.140625" style="1" customWidth="1"/>
    <col min="12902" max="12902" width="11.42578125" style="1" customWidth="1"/>
    <col min="12903" max="12903" width="11.28515625" style="1" customWidth="1"/>
    <col min="12904" max="12904" width="12.28515625" style="1" customWidth="1"/>
    <col min="12905" max="12905" width="11.28515625" style="1" customWidth="1"/>
    <col min="12906" max="12911" width="10.7109375" style="1" customWidth="1"/>
    <col min="12912" max="12912" width="12.85546875" style="1" customWidth="1"/>
    <col min="12913" max="12913" width="10.7109375" style="1" customWidth="1"/>
    <col min="12914" max="12914" width="11" style="1" customWidth="1"/>
    <col min="12915" max="12916" width="9.140625" style="1" customWidth="1"/>
    <col min="12917" max="12917" width="14.140625" style="1" customWidth="1"/>
    <col min="12918" max="12918" width="11.42578125" style="1" customWidth="1"/>
    <col min="12919" max="12919" width="11.28515625" style="1" customWidth="1"/>
    <col min="12920" max="12920" width="12.28515625" style="1" customWidth="1"/>
    <col min="12921" max="12921" width="11.28515625" style="1" customWidth="1"/>
    <col min="12922" max="12927" width="10.7109375" style="1" customWidth="1"/>
    <col min="12928" max="12928" width="12.85546875" style="1" customWidth="1"/>
    <col min="12929" max="12929" width="10.7109375" style="1" customWidth="1"/>
    <col min="12930" max="12930" width="11" style="1" customWidth="1"/>
    <col min="12931" max="12932" width="9.140625" style="1" customWidth="1"/>
    <col min="12933" max="12933" width="14.140625" style="1" customWidth="1"/>
    <col min="12934" max="12934" width="11.42578125" style="1" customWidth="1"/>
    <col min="12935" max="12935" width="11.28515625" style="1" customWidth="1"/>
    <col min="12936" max="12936" width="12.28515625" style="1" customWidth="1"/>
    <col min="12937" max="12937" width="11.28515625" style="1" customWidth="1"/>
    <col min="12938" max="12943" width="10.7109375" style="1" customWidth="1"/>
    <col min="12944" max="12944" width="12.85546875" style="1" customWidth="1"/>
    <col min="12945" max="12945" width="10.7109375" style="1" customWidth="1"/>
    <col min="12946" max="12946" width="11" style="1" customWidth="1"/>
    <col min="12947" max="12948" width="9.140625" style="1" customWidth="1"/>
    <col min="12949" max="12949" width="14.140625" style="1" customWidth="1"/>
    <col min="12950" max="12950" width="11.42578125" style="1" customWidth="1"/>
    <col min="12951" max="12951" width="11.28515625" style="1" customWidth="1"/>
    <col min="12952" max="12952" width="12.28515625" style="1" customWidth="1"/>
    <col min="12953" max="12953" width="11.28515625" style="1" customWidth="1"/>
    <col min="12954" max="12959" width="10.7109375" style="1" customWidth="1"/>
    <col min="12960" max="12960" width="12.85546875" style="1" customWidth="1"/>
    <col min="12961" max="12961" width="10.7109375" style="1" customWidth="1"/>
    <col min="12962" max="12962" width="11" style="1" customWidth="1"/>
    <col min="12963" max="12964" width="9.140625" style="1" customWidth="1"/>
    <col min="12965" max="12965" width="14.140625" style="1" customWidth="1"/>
    <col min="12966" max="12966" width="11.42578125" style="1" customWidth="1"/>
    <col min="12967" max="12967" width="11.28515625" style="1" customWidth="1"/>
    <col min="12968" max="12968" width="12.28515625" style="1" customWidth="1"/>
    <col min="12969" max="12969" width="11.28515625" style="1" customWidth="1"/>
    <col min="12970" max="12975" width="10.7109375" style="1" customWidth="1"/>
    <col min="12976" max="12976" width="12.85546875" style="1" customWidth="1"/>
    <col min="12977" max="12977" width="10.7109375" style="1" customWidth="1"/>
    <col min="12978" max="12978" width="11" style="1" customWidth="1"/>
    <col min="12979" max="12980" width="9.140625" style="1" customWidth="1"/>
    <col min="12981" max="12981" width="14.140625" style="1" customWidth="1"/>
    <col min="12982" max="12982" width="11.42578125" style="1" customWidth="1"/>
    <col min="12983" max="12983" width="11.28515625" style="1" customWidth="1"/>
    <col min="12984" max="12984" width="12.28515625" style="1" customWidth="1"/>
    <col min="12985" max="12985" width="11.28515625" style="1" customWidth="1"/>
    <col min="12986" max="12991" width="10.7109375" style="1" customWidth="1"/>
    <col min="12992" max="12992" width="12.85546875" style="1" customWidth="1"/>
    <col min="12993" max="12993" width="10.7109375" style="1" customWidth="1"/>
    <col min="12994" max="12994" width="11" style="1" customWidth="1"/>
    <col min="12995" max="12996" width="9.140625" style="1" customWidth="1"/>
    <col min="12997" max="12997" width="14.140625" style="1" customWidth="1"/>
    <col min="12998" max="12998" width="11.42578125" style="1" customWidth="1"/>
    <col min="12999" max="12999" width="11.28515625" style="1" customWidth="1"/>
    <col min="13000" max="13000" width="12.28515625" style="1" customWidth="1"/>
    <col min="13001" max="13001" width="11.28515625" style="1" customWidth="1"/>
    <col min="13002" max="13007" width="10.7109375" style="1" customWidth="1"/>
    <col min="13008" max="13008" width="12.85546875" style="1" customWidth="1"/>
    <col min="13009" max="13009" width="10.7109375" style="1" customWidth="1"/>
    <col min="13010" max="13010" width="11" style="1" customWidth="1"/>
    <col min="13011" max="13012" width="9.140625" style="1" customWidth="1"/>
    <col min="13013" max="13013" width="14.140625" style="1" customWidth="1"/>
    <col min="13014" max="13014" width="11.42578125" style="1" customWidth="1"/>
    <col min="13015" max="13015" width="11.28515625" style="1" customWidth="1"/>
    <col min="13016" max="13016" width="12.28515625" style="1" customWidth="1"/>
    <col min="13017" max="13017" width="11.28515625" style="1" customWidth="1"/>
    <col min="13018" max="13023" width="10.7109375" style="1" customWidth="1"/>
    <col min="13024" max="13024" width="12.85546875" style="1" customWidth="1"/>
    <col min="13025" max="13025" width="10.7109375" style="1" customWidth="1"/>
    <col min="13026" max="13026" width="11" style="1" customWidth="1"/>
    <col min="13027" max="13028" width="9.140625" style="1" customWidth="1"/>
    <col min="13029" max="13029" width="14.140625" style="1" customWidth="1"/>
    <col min="13030" max="13030" width="11.42578125" style="1" customWidth="1"/>
    <col min="13031" max="13031" width="11.28515625" style="1" customWidth="1"/>
    <col min="13032" max="13032" width="12.28515625" style="1" customWidth="1"/>
    <col min="13033" max="13033" width="11.28515625" style="1" customWidth="1"/>
    <col min="13034" max="13039" width="10.7109375" style="1" customWidth="1"/>
    <col min="13040" max="13040" width="12.85546875" style="1" customWidth="1"/>
    <col min="13041" max="13041" width="10.7109375" style="1" customWidth="1"/>
    <col min="13042" max="13042" width="11" style="1" customWidth="1"/>
    <col min="13043" max="13044" width="9.140625" style="1" customWidth="1"/>
    <col min="13045" max="13045" width="14.140625" style="1" customWidth="1"/>
    <col min="13046" max="13046" width="11.42578125" style="1" customWidth="1"/>
    <col min="13047" max="13047" width="11.28515625" style="1" customWidth="1"/>
    <col min="13048" max="13048" width="12.28515625" style="1" customWidth="1"/>
    <col min="13049" max="13049" width="11.28515625" style="1" customWidth="1"/>
    <col min="13050" max="13055" width="10.7109375" style="1" customWidth="1"/>
    <col min="13056" max="13056" width="12.85546875" style="1" customWidth="1"/>
    <col min="13057" max="13057" width="10.7109375" style="1" customWidth="1"/>
    <col min="13058" max="13058" width="11" style="1" customWidth="1"/>
    <col min="13059" max="13060" width="9.140625" style="1" customWidth="1"/>
    <col min="13061" max="13061" width="14.140625" style="1" customWidth="1"/>
    <col min="13062" max="13062" width="11.42578125" style="1" customWidth="1"/>
    <col min="13063" max="13063" width="11.28515625" style="1" customWidth="1"/>
    <col min="13064" max="13064" width="12.28515625" style="1" customWidth="1"/>
    <col min="13065" max="13065" width="11.28515625" style="1" customWidth="1"/>
    <col min="13066" max="13071" width="10.7109375" style="1" bestFit="1" customWidth="1"/>
    <col min="13072" max="13072" width="12.85546875" style="1" customWidth="1"/>
    <col min="13073" max="13073" width="10.7109375" style="1" customWidth="1"/>
    <col min="13074" max="13074" width="11" style="1" customWidth="1"/>
    <col min="13075" max="13075" width="12" style="1" customWidth="1"/>
    <col min="13076" max="13120" width="9.140625" style="1"/>
    <col min="13121" max="13121" width="6" style="1" customWidth="1"/>
    <col min="13122" max="13122" width="9.140625" style="1"/>
    <col min="13123" max="13123" width="15.42578125" style="1" customWidth="1"/>
    <col min="13124" max="13124" width="14.85546875" style="1" customWidth="1"/>
    <col min="13125" max="13125" width="14.140625" style="1" customWidth="1"/>
    <col min="13126" max="13126" width="11.42578125" style="1" customWidth="1"/>
    <col min="13127" max="13127" width="11.28515625" style="1" customWidth="1"/>
    <col min="13128" max="13128" width="12.28515625" style="1" customWidth="1"/>
    <col min="13129" max="13129" width="11.28515625" style="1" customWidth="1"/>
    <col min="13130" max="13135" width="10.7109375" style="1" customWidth="1"/>
    <col min="13136" max="13136" width="12.85546875" style="1" customWidth="1"/>
    <col min="13137" max="13137" width="10.7109375" style="1" customWidth="1"/>
    <col min="13138" max="13138" width="11" style="1" customWidth="1"/>
    <col min="13139" max="13140" width="9.140625" style="1" customWidth="1"/>
    <col min="13141" max="13141" width="14.140625" style="1" customWidth="1"/>
    <col min="13142" max="13142" width="11.42578125" style="1" customWidth="1"/>
    <col min="13143" max="13143" width="11.28515625" style="1" customWidth="1"/>
    <col min="13144" max="13144" width="12.28515625" style="1" customWidth="1"/>
    <col min="13145" max="13145" width="11.28515625" style="1" customWidth="1"/>
    <col min="13146" max="13151" width="10.7109375" style="1" customWidth="1"/>
    <col min="13152" max="13152" width="12.85546875" style="1" customWidth="1"/>
    <col min="13153" max="13153" width="10.7109375" style="1" customWidth="1"/>
    <col min="13154" max="13154" width="11" style="1" customWidth="1"/>
    <col min="13155" max="13156" width="9.140625" style="1" customWidth="1"/>
    <col min="13157" max="13157" width="14.140625" style="1" customWidth="1"/>
    <col min="13158" max="13158" width="11.42578125" style="1" customWidth="1"/>
    <col min="13159" max="13159" width="11.28515625" style="1" customWidth="1"/>
    <col min="13160" max="13160" width="12.28515625" style="1" customWidth="1"/>
    <col min="13161" max="13161" width="11.28515625" style="1" customWidth="1"/>
    <col min="13162" max="13167" width="10.7109375" style="1" customWidth="1"/>
    <col min="13168" max="13168" width="12.85546875" style="1" customWidth="1"/>
    <col min="13169" max="13169" width="10.7109375" style="1" customWidth="1"/>
    <col min="13170" max="13170" width="11" style="1" customWidth="1"/>
    <col min="13171" max="13172" width="9.140625" style="1" customWidth="1"/>
    <col min="13173" max="13173" width="14.140625" style="1" customWidth="1"/>
    <col min="13174" max="13174" width="11.42578125" style="1" customWidth="1"/>
    <col min="13175" max="13175" width="11.28515625" style="1" customWidth="1"/>
    <col min="13176" max="13176" width="12.28515625" style="1" customWidth="1"/>
    <col min="13177" max="13177" width="11.28515625" style="1" customWidth="1"/>
    <col min="13178" max="13183" width="10.7109375" style="1" customWidth="1"/>
    <col min="13184" max="13184" width="12.85546875" style="1" customWidth="1"/>
    <col min="13185" max="13185" width="10.7109375" style="1" customWidth="1"/>
    <col min="13186" max="13186" width="11" style="1" customWidth="1"/>
    <col min="13187" max="13188" width="9.140625" style="1" customWidth="1"/>
    <col min="13189" max="13189" width="14.140625" style="1" customWidth="1"/>
    <col min="13190" max="13190" width="11.42578125" style="1" customWidth="1"/>
    <col min="13191" max="13191" width="11.28515625" style="1" customWidth="1"/>
    <col min="13192" max="13192" width="12.28515625" style="1" customWidth="1"/>
    <col min="13193" max="13193" width="11.28515625" style="1" customWidth="1"/>
    <col min="13194" max="13199" width="10.7109375" style="1" customWidth="1"/>
    <col min="13200" max="13200" width="12.85546875" style="1" customWidth="1"/>
    <col min="13201" max="13201" width="10.7109375" style="1" customWidth="1"/>
    <col min="13202" max="13202" width="11" style="1" customWidth="1"/>
    <col min="13203" max="13204" width="9.140625" style="1" customWidth="1"/>
    <col min="13205" max="13205" width="14.140625" style="1" customWidth="1"/>
    <col min="13206" max="13206" width="11.42578125" style="1" customWidth="1"/>
    <col min="13207" max="13207" width="11.28515625" style="1" customWidth="1"/>
    <col min="13208" max="13208" width="12.28515625" style="1" customWidth="1"/>
    <col min="13209" max="13209" width="11.28515625" style="1" customWidth="1"/>
    <col min="13210" max="13215" width="10.7109375" style="1" customWidth="1"/>
    <col min="13216" max="13216" width="12.85546875" style="1" customWidth="1"/>
    <col min="13217" max="13217" width="10.7109375" style="1" customWidth="1"/>
    <col min="13218" max="13218" width="11" style="1" customWidth="1"/>
    <col min="13219" max="13220" width="9.140625" style="1" customWidth="1"/>
    <col min="13221" max="13221" width="14.140625" style="1" customWidth="1"/>
    <col min="13222" max="13222" width="11.42578125" style="1" customWidth="1"/>
    <col min="13223" max="13223" width="11.28515625" style="1" customWidth="1"/>
    <col min="13224" max="13224" width="12.28515625" style="1" customWidth="1"/>
    <col min="13225" max="13225" width="11.28515625" style="1" customWidth="1"/>
    <col min="13226" max="13231" width="10.7109375" style="1" customWidth="1"/>
    <col min="13232" max="13232" width="12.85546875" style="1" customWidth="1"/>
    <col min="13233" max="13233" width="10.7109375" style="1" customWidth="1"/>
    <col min="13234" max="13234" width="11" style="1" customWidth="1"/>
    <col min="13235" max="13236" width="9.140625" style="1" customWidth="1"/>
    <col min="13237" max="13237" width="14.140625" style="1" customWidth="1"/>
    <col min="13238" max="13238" width="11.42578125" style="1" customWidth="1"/>
    <col min="13239" max="13239" width="11.28515625" style="1" customWidth="1"/>
    <col min="13240" max="13240" width="12.28515625" style="1" customWidth="1"/>
    <col min="13241" max="13241" width="11.28515625" style="1" customWidth="1"/>
    <col min="13242" max="13247" width="10.7109375" style="1" customWidth="1"/>
    <col min="13248" max="13248" width="12.85546875" style="1" customWidth="1"/>
    <col min="13249" max="13249" width="10.7109375" style="1" customWidth="1"/>
    <col min="13250" max="13250" width="11" style="1" customWidth="1"/>
    <col min="13251" max="13252" width="9.140625" style="1" customWidth="1"/>
    <col min="13253" max="13253" width="14.140625" style="1" customWidth="1"/>
    <col min="13254" max="13254" width="11.42578125" style="1" customWidth="1"/>
    <col min="13255" max="13255" width="11.28515625" style="1" customWidth="1"/>
    <col min="13256" max="13256" width="12.28515625" style="1" customWidth="1"/>
    <col min="13257" max="13257" width="11.28515625" style="1" customWidth="1"/>
    <col min="13258" max="13263" width="10.7109375" style="1" customWidth="1"/>
    <col min="13264" max="13264" width="12.85546875" style="1" customWidth="1"/>
    <col min="13265" max="13265" width="10.7109375" style="1" customWidth="1"/>
    <col min="13266" max="13266" width="11" style="1" customWidth="1"/>
    <col min="13267" max="13268" width="9.140625" style="1" customWidth="1"/>
    <col min="13269" max="13269" width="14.140625" style="1" customWidth="1"/>
    <col min="13270" max="13270" width="11.42578125" style="1" customWidth="1"/>
    <col min="13271" max="13271" width="11.28515625" style="1" customWidth="1"/>
    <col min="13272" max="13272" width="12.28515625" style="1" customWidth="1"/>
    <col min="13273" max="13273" width="11.28515625" style="1" customWidth="1"/>
    <col min="13274" max="13279" width="10.7109375" style="1" customWidth="1"/>
    <col min="13280" max="13280" width="12.85546875" style="1" customWidth="1"/>
    <col min="13281" max="13281" width="10.7109375" style="1" customWidth="1"/>
    <col min="13282" max="13282" width="11" style="1" customWidth="1"/>
    <col min="13283" max="13284" width="9.140625" style="1" customWidth="1"/>
    <col min="13285" max="13285" width="14.140625" style="1" customWidth="1"/>
    <col min="13286" max="13286" width="11.42578125" style="1" customWidth="1"/>
    <col min="13287" max="13287" width="11.28515625" style="1" customWidth="1"/>
    <col min="13288" max="13288" width="12.28515625" style="1" customWidth="1"/>
    <col min="13289" max="13289" width="11.28515625" style="1" customWidth="1"/>
    <col min="13290" max="13295" width="10.7109375" style="1" customWidth="1"/>
    <col min="13296" max="13296" width="12.85546875" style="1" customWidth="1"/>
    <col min="13297" max="13297" width="10.7109375" style="1" customWidth="1"/>
    <col min="13298" max="13298" width="11" style="1" customWidth="1"/>
    <col min="13299" max="13300" width="9.140625" style="1" customWidth="1"/>
    <col min="13301" max="13301" width="14.140625" style="1" customWidth="1"/>
    <col min="13302" max="13302" width="11.42578125" style="1" customWidth="1"/>
    <col min="13303" max="13303" width="11.28515625" style="1" customWidth="1"/>
    <col min="13304" max="13304" width="12.28515625" style="1" customWidth="1"/>
    <col min="13305" max="13305" width="11.28515625" style="1" customWidth="1"/>
    <col min="13306" max="13311" width="10.7109375" style="1" customWidth="1"/>
    <col min="13312" max="13312" width="12.85546875" style="1" customWidth="1"/>
    <col min="13313" max="13313" width="10.7109375" style="1" customWidth="1"/>
    <col min="13314" max="13314" width="11" style="1" customWidth="1"/>
    <col min="13315" max="13316" width="9.140625" style="1" customWidth="1"/>
    <col min="13317" max="13317" width="14.140625" style="1" customWidth="1"/>
    <col min="13318" max="13318" width="11.42578125" style="1" customWidth="1"/>
    <col min="13319" max="13319" width="11.28515625" style="1" customWidth="1"/>
    <col min="13320" max="13320" width="12.28515625" style="1" customWidth="1"/>
    <col min="13321" max="13321" width="11.28515625" style="1" customWidth="1"/>
    <col min="13322" max="13327" width="10.7109375" style="1" bestFit="1" customWidth="1"/>
    <col min="13328" max="13328" width="12.85546875" style="1" customWidth="1"/>
    <col min="13329" max="13329" width="10.7109375" style="1" customWidth="1"/>
    <col min="13330" max="13330" width="11" style="1" customWidth="1"/>
    <col min="13331" max="13331" width="12" style="1" customWidth="1"/>
    <col min="13332" max="13376" width="9.140625" style="1"/>
    <col min="13377" max="13377" width="6" style="1" customWidth="1"/>
    <col min="13378" max="13378" width="9.140625" style="1"/>
    <col min="13379" max="13379" width="15.42578125" style="1" customWidth="1"/>
    <col min="13380" max="13380" width="14.85546875" style="1" customWidth="1"/>
    <col min="13381" max="13381" width="14.140625" style="1" customWidth="1"/>
    <col min="13382" max="13382" width="11.42578125" style="1" customWidth="1"/>
    <col min="13383" max="13383" width="11.28515625" style="1" customWidth="1"/>
    <col min="13384" max="13384" width="12.28515625" style="1" customWidth="1"/>
    <col min="13385" max="13385" width="11.28515625" style="1" customWidth="1"/>
    <col min="13386" max="13391" width="10.7109375" style="1" customWidth="1"/>
    <col min="13392" max="13392" width="12.85546875" style="1" customWidth="1"/>
    <col min="13393" max="13393" width="10.7109375" style="1" customWidth="1"/>
    <col min="13394" max="13394" width="11" style="1" customWidth="1"/>
    <col min="13395" max="13396" width="9.140625" style="1" customWidth="1"/>
    <col min="13397" max="13397" width="14.140625" style="1" customWidth="1"/>
    <col min="13398" max="13398" width="11.42578125" style="1" customWidth="1"/>
    <col min="13399" max="13399" width="11.28515625" style="1" customWidth="1"/>
    <col min="13400" max="13400" width="12.28515625" style="1" customWidth="1"/>
    <col min="13401" max="13401" width="11.28515625" style="1" customWidth="1"/>
    <col min="13402" max="13407" width="10.7109375" style="1" customWidth="1"/>
    <col min="13408" max="13408" width="12.85546875" style="1" customWidth="1"/>
    <col min="13409" max="13409" width="10.7109375" style="1" customWidth="1"/>
    <col min="13410" max="13410" width="11" style="1" customWidth="1"/>
    <col min="13411" max="13412" width="9.140625" style="1" customWidth="1"/>
    <col min="13413" max="13413" width="14.140625" style="1" customWidth="1"/>
    <col min="13414" max="13414" width="11.42578125" style="1" customWidth="1"/>
    <col min="13415" max="13415" width="11.28515625" style="1" customWidth="1"/>
    <col min="13416" max="13416" width="12.28515625" style="1" customWidth="1"/>
    <col min="13417" max="13417" width="11.28515625" style="1" customWidth="1"/>
    <col min="13418" max="13423" width="10.7109375" style="1" customWidth="1"/>
    <col min="13424" max="13424" width="12.85546875" style="1" customWidth="1"/>
    <col min="13425" max="13425" width="10.7109375" style="1" customWidth="1"/>
    <col min="13426" max="13426" width="11" style="1" customWidth="1"/>
    <col min="13427" max="13428" width="9.140625" style="1" customWidth="1"/>
    <col min="13429" max="13429" width="14.140625" style="1" customWidth="1"/>
    <col min="13430" max="13430" width="11.42578125" style="1" customWidth="1"/>
    <col min="13431" max="13431" width="11.28515625" style="1" customWidth="1"/>
    <col min="13432" max="13432" width="12.28515625" style="1" customWidth="1"/>
    <col min="13433" max="13433" width="11.28515625" style="1" customWidth="1"/>
    <col min="13434" max="13439" width="10.7109375" style="1" customWidth="1"/>
    <col min="13440" max="13440" width="12.85546875" style="1" customWidth="1"/>
    <col min="13441" max="13441" width="10.7109375" style="1" customWidth="1"/>
    <col min="13442" max="13442" width="11" style="1" customWidth="1"/>
    <col min="13443" max="13444" width="9.140625" style="1" customWidth="1"/>
    <col min="13445" max="13445" width="14.140625" style="1" customWidth="1"/>
    <col min="13446" max="13446" width="11.42578125" style="1" customWidth="1"/>
    <col min="13447" max="13447" width="11.28515625" style="1" customWidth="1"/>
    <col min="13448" max="13448" width="12.28515625" style="1" customWidth="1"/>
    <col min="13449" max="13449" width="11.28515625" style="1" customWidth="1"/>
    <col min="13450" max="13455" width="10.7109375" style="1" customWidth="1"/>
    <col min="13456" max="13456" width="12.85546875" style="1" customWidth="1"/>
    <col min="13457" max="13457" width="10.7109375" style="1" customWidth="1"/>
    <col min="13458" max="13458" width="11" style="1" customWidth="1"/>
    <col min="13459" max="13460" width="9.140625" style="1" customWidth="1"/>
    <col min="13461" max="13461" width="14.140625" style="1" customWidth="1"/>
    <col min="13462" max="13462" width="11.42578125" style="1" customWidth="1"/>
    <col min="13463" max="13463" width="11.28515625" style="1" customWidth="1"/>
    <col min="13464" max="13464" width="12.28515625" style="1" customWidth="1"/>
    <col min="13465" max="13465" width="11.28515625" style="1" customWidth="1"/>
    <col min="13466" max="13471" width="10.7109375" style="1" customWidth="1"/>
    <col min="13472" max="13472" width="12.85546875" style="1" customWidth="1"/>
    <col min="13473" max="13473" width="10.7109375" style="1" customWidth="1"/>
    <col min="13474" max="13474" width="11" style="1" customWidth="1"/>
    <col min="13475" max="13476" width="9.140625" style="1" customWidth="1"/>
    <col min="13477" max="13477" width="14.140625" style="1" customWidth="1"/>
    <col min="13478" max="13478" width="11.42578125" style="1" customWidth="1"/>
    <col min="13479" max="13479" width="11.28515625" style="1" customWidth="1"/>
    <col min="13480" max="13480" width="12.28515625" style="1" customWidth="1"/>
    <col min="13481" max="13481" width="11.28515625" style="1" customWidth="1"/>
    <col min="13482" max="13487" width="10.7109375" style="1" customWidth="1"/>
    <col min="13488" max="13488" width="12.85546875" style="1" customWidth="1"/>
    <col min="13489" max="13489" width="10.7109375" style="1" customWidth="1"/>
    <col min="13490" max="13490" width="11" style="1" customWidth="1"/>
    <col min="13491" max="13492" width="9.140625" style="1" customWidth="1"/>
    <col min="13493" max="13493" width="14.140625" style="1" customWidth="1"/>
    <col min="13494" max="13494" width="11.42578125" style="1" customWidth="1"/>
    <col min="13495" max="13495" width="11.28515625" style="1" customWidth="1"/>
    <col min="13496" max="13496" width="12.28515625" style="1" customWidth="1"/>
    <col min="13497" max="13497" width="11.28515625" style="1" customWidth="1"/>
    <col min="13498" max="13503" width="10.7109375" style="1" customWidth="1"/>
    <col min="13504" max="13504" width="12.85546875" style="1" customWidth="1"/>
    <col min="13505" max="13505" width="10.7109375" style="1" customWidth="1"/>
    <col min="13506" max="13506" width="11" style="1" customWidth="1"/>
    <col min="13507" max="13508" width="9.140625" style="1" customWidth="1"/>
    <col min="13509" max="13509" width="14.140625" style="1" customWidth="1"/>
    <col min="13510" max="13510" width="11.42578125" style="1" customWidth="1"/>
    <col min="13511" max="13511" width="11.28515625" style="1" customWidth="1"/>
    <col min="13512" max="13512" width="12.28515625" style="1" customWidth="1"/>
    <col min="13513" max="13513" width="11.28515625" style="1" customWidth="1"/>
    <col min="13514" max="13519" width="10.7109375" style="1" customWidth="1"/>
    <col min="13520" max="13520" width="12.85546875" style="1" customWidth="1"/>
    <col min="13521" max="13521" width="10.7109375" style="1" customWidth="1"/>
    <col min="13522" max="13522" width="11" style="1" customWidth="1"/>
    <col min="13523" max="13524" width="9.140625" style="1" customWidth="1"/>
    <col min="13525" max="13525" width="14.140625" style="1" customWidth="1"/>
    <col min="13526" max="13526" width="11.42578125" style="1" customWidth="1"/>
    <col min="13527" max="13527" width="11.28515625" style="1" customWidth="1"/>
    <col min="13528" max="13528" width="12.28515625" style="1" customWidth="1"/>
    <col min="13529" max="13529" width="11.28515625" style="1" customWidth="1"/>
    <col min="13530" max="13535" width="10.7109375" style="1" customWidth="1"/>
    <col min="13536" max="13536" width="12.85546875" style="1" customWidth="1"/>
    <col min="13537" max="13537" width="10.7109375" style="1" customWidth="1"/>
    <col min="13538" max="13538" width="11" style="1" customWidth="1"/>
    <col min="13539" max="13540" width="9.140625" style="1" customWidth="1"/>
    <col min="13541" max="13541" width="14.140625" style="1" customWidth="1"/>
    <col min="13542" max="13542" width="11.42578125" style="1" customWidth="1"/>
    <col min="13543" max="13543" width="11.28515625" style="1" customWidth="1"/>
    <col min="13544" max="13544" width="12.28515625" style="1" customWidth="1"/>
    <col min="13545" max="13545" width="11.28515625" style="1" customWidth="1"/>
    <col min="13546" max="13551" width="10.7109375" style="1" customWidth="1"/>
    <col min="13552" max="13552" width="12.85546875" style="1" customWidth="1"/>
    <col min="13553" max="13553" width="10.7109375" style="1" customWidth="1"/>
    <col min="13554" max="13554" width="11" style="1" customWidth="1"/>
    <col min="13555" max="13556" width="9.140625" style="1" customWidth="1"/>
    <col min="13557" max="13557" width="14.140625" style="1" customWidth="1"/>
    <col min="13558" max="13558" width="11.42578125" style="1" customWidth="1"/>
    <col min="13559" max="13559" width="11.28515625" style="1" customWidth="1"/>
    <col min="13560" max="13560" width="12.28515625" style="1" customWidth="1"/>
    <col min="13561" max="13561" width="11.28515625" style="1" customWidth="1"/>
    <col min="13562" max="13567" width="10.7109375" style="1" customWidth="1"/>
    <col min="13568" max="13568" width="12.85546875" style="1" customWidth="1"/>
    <col min="13569" max="13569" width="10.7109375" style="1" customWidth="1"/>
    <col min="13570" max="13570" width="11" style="1" customWidth="1"/>
    <col min="13571" max="13572" width="9.140625" style="1" customWidth="1"/>
    <col min="13573" max="13573" width="14.140625" style="1" customWidth="1"/>
    <col min="13574" max="13574" width="11.42578125" style="1" customWidth="1"/>
    <col min="13575" max="13575" width="11.28515625" style="1" customWidth="1"/>
    <col min="13576" max="13576" width="12.28515625" style="1" customWidth="1"/>
    <col min="13577" max="13577" width="11.28515625" style="1" customWidth="1"/>
    <col min="13578" max="13583" width="10.7109375" style="1" bestFit="1" customWidth="1"/>
    <col min="13584" max="13584" width="12.85546875" style="1" customWidth="1"/>
    <col min="13585" max="13585" width="10.7109375" style="1" customWidth="1"/>
    <col min="13586" max="13586" width="11" style="1" customWidth="1"/>
    <col min="13587" max="13587" width="12" style="1" customWidth="1"/>
    <col min="13588" max="13632" width="9.140625" style="1"/>
    <col min="13633" max="13633" width="6" style="1" customWidth="1"/>
    <col min="13634" max="13634" width="9.140625" style="1"/>
    <col min="13635" max="13635" width="15.42578125" style="1" customWidth="1"/>
    <col min="13636" max="13636" width="14.85546875" style="1" customWidth="1"/>
    <col min="13637" max="13637" width="14.140625" style="1" customWidth="1"/>
    <col min="13638" max="13638" width="11.42578125" style="1" customWidth="1"/>
    <col min="13639" max="13639" width="11.28515625" style="1" customWidth="1"/>
    <col min="13640" max="13640" width="12.28515625" style="1" customWidth="1"/>
    <col min="13641" max="13641" width="11.28515625" style="1" customWidth="1"/>
    <col min="13642" max="13647" width="10.7109375" style="1" customWidth="1"/>
    <col min="13648" max="13648" width="12.85546875" style="1" customWidth="1"/>
    <col min="13649" max="13649" width="10.7109375" style="1" customWidth="1"/>
    <col min="13650" max="13650" width="11" style="1" customWidth="1"/>
    <col min="13651" max="13652" width="9.140625" style="1" customWidth="1"/>
    <col min="13653" max="13653" width="14.140625" style="1" customWidth="1"/>
    <col min="13654" max="13654" width="11.42578125" style="1" customWidth="1"/>
    <col min="13655" max="13655" width="11.28515625" style="1" customWidth="1"/>
    <col min="13656" max="13656" width="12.28515625" style="1" customWidth="1"/>
    <col min="13657" max="13657" width="11.28515625" style="1" customWidth="1"/>
    <col min="13658" max="13663" width="10.7109375" style="1" customWidth="1"/>
    <col min="13664" max="13664" width="12.85546875" style="1" customWidth="1"/>
    <col min="13665" max="13665" width="10.7109375" style="1" customWidth="1"/>
    <col min="13666" max="13666" width="11" style="1" customWidth="1"/>
    <col min="13667" max="13668" width="9.140625" style="1" customWidth="1"/>
    <col min="13669" max="13669" width="14.140625" style="1" customWidth="1"/>
    <col min="13670" max="13670" width="11.42578125" style="1" customWidth="1"/>
    <col min="13671" max="13671" width="11.28515625" style="1" customWidth="1"/>
    <col min="13672" max="13672" width="12.28515625" style="1" customWidth="1"/>
    <col min="13673" max="13673" width="11.28515625" style="1" customWidth="1"/>
    <col min="13674" max="13679" width="10.7109375" style="1" customWidth="1"/>
    <col min="13680" max="13680" width="12.85546875" style="1" customWidth="1"/>
    <col min="13681" max="13681" width="10.7109375" style="1" customWidth="1"/>
    <col min="13682" max="13682" width="11" style="1" customWidth="1"/>
    <col min="13683" max="13684" width="9.140625" style="1" customWidth="1"/>
    <col min="13685" max="13685" width="14.140625" style="1" customWidth="1"/>
    <col min="13686" max="13686" width="11.42578125" style="1" customWidth="1"/>
    <col min="13687" max="13687" width="11.28515625" style="1" customWidth="1"/>
    <col min="13688" max="13688" width="12.28515625" style="1" customWidth="1"/>
    <col min="13689" max="13689" width="11.28515625" style="1" customWidth="1"/>
    <col min="13690" max="13695" width="10.7109375" style="1" customWidth="1"/>
    <col min="13696" max="13696" width="12.85546875" style="1" customWidth="1"/>
    <col min="13697" max="13697" width="10.7109375" style="1" customWidth="1"/>
    <col min="13698" max="13698" width="11" style="1" customWidth="1"/>
    <col min="13699" max="13700" width="9.140625" style="1" customWidth="1"/>
    <col min="13701" max="13701" width="14.140625" style="1" customWidth="1"/>
    <col min="13702" max="13702" width="11.42578125" style="1" customWidth="1"/>
    <col min="13703" max="13703" width="11.28515625" style="1" customWidth="1"/>
    <col min="13704" max="13704" width="12.28515625" style="1" customWidth="1"/>
    <col min="13705" max="13705" width="11.28515625" style="1" customWidth="1"/>
    <col min="13706" max="13711" width="10.7109375" style="1" customWidth="1"/>
    <col min="13712" max="13712" width="12.85546875" style="1" customWidth="1"/>
    <col min="13713" max="13713" width="10.7109375" style="1" customWidth="1"/>
    <col min="13714" max="13714" width="11" style="1" customWidth="1"/>
    <col min="13715" max="13716" width="9.140625" style="1" customWidth="1"/>
    <col min="13717" max="13717" width="14.140625" style="1" customWidth="1"/>
    <col min="13718" max="13718" width="11.42578125" style="1" customWidth="1"/>
    <col min="13719" max="13719" width="11.28515625" style="1" customWidth="1"/>
    <col min="13720" max="13720" width="12.28515625" style="1" customWidth="1"/>
    <col min="13721" max="13721" width="11.28515625" style="1" customWidth="1"/>
    <col min="13722" max="13727" width="10.7109375" style="1" customWidth="1"/>
    <col min="13728" max="13728" width="12.85546875" style="1" customWidth="1"/>
    <col min="13729" max="13729" width="10.7109375" style="1" customWidth="1"/>
    <col min="13730" max="13730" width="11" style="1" customWidth="1"/>
    <col min="13731" max="13732" width="9.140625" style="1" customWidth="1"/>
    <col min="13733" max="13733" width="14.140625" style="1" customWidth="1"/>
    <col min="13734" max="13734" width="11.42578125" style="1" customWidth="1"/>
    <col min="13735" max="13735" width="11.28515625" style="1" customWidth="1"/>
    <col min="13736" max="13736" width="12.28515625" style="1" customWidth="1"/>
    <col min="13737" max="13737" width="11.28515625" style="1" customWidth="1"/>
    <col min="13738" max="13743" width="10.7109375" style="1" customWidth="1"/>
    <col min="13744" max="13744" width="12.85546875" style="1" customWidth="1"/>
    <col min="13745" max="13745" width="10.7109375" style="1" customWidth="1"/>
    <col min="13746" max="13746" width="11" style="1" customWidth="1"/>
    <col min="13747" max="13748" width="9.140625" style="1" customWidth="1"/>
    <col min="13749" max="13749" width="14.140625" style="1" customWidth="1"/>
    <col min="13750" max="13750" width="11.42578125" style="1" customWidth="1"/>
    <col min="13751" max="13751" width="11.28515625" style="1" customWidth="1"/>
    <col min="13752" max="13752" width="12.28515625" style="1" customWidth="1"/>
    <col min="13753" max="13753" width="11.28515625" style="1" customWidth="1"/>
    <col min="13754" max="13759" width="10.7109375" style="1" customWidth="1"/>
    <col min="13760" max="13760" width="12.85546875" style="1" customWidth="1"/>
    <col min="13761" max="13761" width="10.7109375" style="1" customWidth="1"/>
    <col min="13762" max="13762" width="11" style="1" customWidth="1"/>
    <col min="13763" max="13764" width="9.140625" style="1" customWidth="1"/>
    <col min="13765" max="13765" width="14.140625" style="1" customWidth="1"/>
    <col min="13766" max="13766" width="11.42578125" style="1" customWidth="1"/>
    <col min="13767" max="13767" width="11.28515625" style="1" customWidth="1"/>
    <col min="13768" max="13768" width="12.28515625" style="1" customWidth="1"/>
    <col min="13769" max="13769" width="11.28515625" style="1" customWidth="1"/>
    <col min="13770" max="13775" width="10.7109375" style="1" customWidth="1"/>
    <col min="13776" max="13776" width="12.85546875" style="1" customWidth="1"/>
    <col min="13777" max="13777" width="10.7109375" style="1" customWidth="1"/>
    <col min="13778" max="13778" width="11" style="1" customWidth="1"/>
    <col min="13779" max="13780" width="9.140625" style="1" customWidth="1"/>
    <col min="13781" max="13781" width="14.140625" style="1" customWidth="1"/>
    <col min="13782" max="13782" width="11.42578125" style="1" customWidth="1"/>
    <col min="13783" max="13783" width="11.28515625" style="1" customWidth="1"/>
    <col min="13784" max="13784" width="12.28515625" style="1" customWidth="1"/>
    <col min="13785" max="13785" width="11.28515625" style="1" customWidth="1"/>
    <col min="13786" max="13791" width="10.7109375" style="1" customWidth="1"/>
    <col min="13792" max="13792" width="12.85546875" style="1" customWidth="1"/>
    <col min="13793" max="13793" width="10.7109375" style="1" customWidth="1"/>
    <col min="13794" max="13794" width="11" style="1" customWidth="1"/>
    <col min="13795" max="13796" width="9.140625" style="1" customWidth="1"/>
    <col min="13797" max="13797" width="14.140625" style="1" customWidth="1"/>
    <col min="13798" max="13798" width="11.42578125" style="1" customWidth="1"/>
    <col min="13799" max="13799" width="11.28515625" style="1" customWidth="1"/>
    <col min="13800" max="13800" width="12.28515625" style="1" customWidth="1"/>
    <col min="13801" max="13801" width="11.28515625" style="1" customWidth="1"/>
    <col min="13802" max="13807" width="10.7109375" style="1" customWidth="1"/>
    <col min="13808" max="13808" width="12.85546875" style="1" customWidth="1"/>
    <col min="13809" max="13809" width="10.7109375" style="1" customWidth="1"/>
    <col min="13810" max="13810" width="11" style="1" customWidth="1"/>
    <col min="13811" max="13812" width="9.140625" style="1" customWidth="1"/>
    <col min="13813" max="13813" width="14.140625" style="1" customWidth="1"/>
    <col min="13814" max="13814" width="11.42578125" style="1" customWidth="1"/>
    <col min="13815" max="13815" width="11.28515625" style="1" customWidth="1"/>
    <col min="13816" max="13816" width="12.28515625" style="1" customWidth="1"/>
    <col min="13817" max="13817" width="11.28515625" style="1" customWidth="1"/>
    <col min="13818" max="13823" width="10.7109375" style="1" customWidth="1"/>
    <col min="13824" max="13824" width="12.85546875" style="1" customWidth="1"/>
    <col min="13825" max="13825" width="10.7109375" style="1" customWidth="1"/>
    <col min="13826" max="13826" width="11" style="1" customWidth="1"/>
    <col min="13827" max="13828" width="9.140625" style="1" customWidth="1"/>
    <col min="13829" max="13829" width="14.140625" style="1" customWidth="1"/>
    <col min="13830" max="13830" width="11.42578125" style="1" customWidth="1"/>
    <col min="13831" max="13831" width="11.28515625" style="1" customWidth="1"/>
    <col min="13832" max="13832" width="12.28515625" style="1" customWidth="1"/>
    <col min="13833" max="13833" width="11.28515625" style="1" customWidth="1"/>
    <col min="13834" max="13839" width="10.7109375" style="1" bestFit="1" customWidth="1"/>
    <col min="13840" max="13840" width="12.85546875" style="1" customWidth="1"/>
    <col min="13841" max="13841" width="10.7109375" style="1" customWidth="1"/>
    <col min="13842" max="13842" width="11" style="1" customWidth="1"/>
    <col min="13843" max="13843" width="12" style="1" customWidth="1"/>
    <col min="13844" max="13888" width="9.140625" style="1"/>
    <col min="13889" max="13889" width="6" style="1" customWidth="1"/>
    <col min="13890" max="13890" width="9.140625" style="1"/>
    <col min="13891" max="13891" width="15.42578125" style="1" customWidth="1"/>
    <col min="13892" max="13892" width="14.85546875" style="1" customWidth="1"/>
    <col min="13893" max="13893" width="14.140625" style="1" customWidth="1"/>
    <col min="13894" max="13894" width="11.42578125" style="1" customWidth="1"/>
    <col min="13895" max="13895" width="11.28515625" style="1" customWidth="1"/>
    <col min="13896" max="13896" width="12.28515625" style="1" customWidth="1"/>
    <col min="13897" max="13897" width="11.28515625" style="1" customWidth="1"/>
    <col min="13898" max="13903" width="10.7109375" style="1" customWidth="1"/>
    <col min="13904" max="13904" width="12.85546875" style="1" customWidth="1"/>
    <col min="13905" max="13905" width="10.7109375" style="1" customWidth="1"/>
    <col min="13906" max="13906" width="11" style="1" customWidth="1"/>
    <col min="13907" max="13908" width="9.140625" style="1" customWidth="1"/>
    <col min="13909" max="13909" width="14.140625" style="1" customWidth="1"/>
    <col min="13910" max="13910" width="11.42578125" style="1" customWidth="1"/>
    <col min="13911" max="13911" width="11.28515625" style="1" customWidth="1"/>
    <col min="13912" max="13912" width="12.28515625" style="1" customWidth="1"/>
    <col min="13913" max="13913" width="11.28515625" style="1" customWidth="1"/>
    <col min="13914" max="13919" width="10.7109375" style="1" customWidth="1"/>
    <col min="13920" max="13920" width="12.85546875" style="1" customWidth="1"/>
    <col min="13921" max="13921" width="10.7109375" style="1" customWidth="1"/>
    <col min="13922" max="13922" width="11" style="1" customWidth="1"/>
    <col min="13923" max="13924" width="9.140625" style="1" customWidth="1"/>
    <col min="13925" max="13925" width="14.140625" style="1" customWidth="1"/>
    <col min="13926" max="13926" width="11.42578125" style="1" customWidth="1"/>
    <col min="13927" max="13927" width="11.28515625" style="1" customWidth="1"/>
    <col min="13928" max="13928" width="12.28515625" style="1" customWidth="1"/>
    <col min="13929" max="13929" width="11.28515625" style="1" customWidth="1"/>
    <col min="13930" max="13935" width="10.7109375" style="1" customWidth="1"/>
    <col min="13936" max="13936" width="12.85546875" style="1" customWidth="1"/>
    <col min="13937" max="13937" width="10.7109375" style="1" customWidth="1"/>
    <col min="13938" max="13938" width="11" style="1" customWidth="1"/>
    <col min="13939" max="13940" width="9.140625" style="1" customWidth="1"/>
    <col min="13941" max="13941" width="14.140625" style="1" customWidth="1"/>
    <col min="13942" max="13942" width="11.42578125" style="1" customWidth="1"/>
    <col min="13943" max="13943" width="11.28515625" style="1" customWidth="1"/>
    <col min="13944" max="13944" width="12.28515625" style="1" customWidth="1"/>
    <col min="13945" max="13945" width="11.28515625" style="1" customWidth="1"/>
    <col min="13946" max="13951" width="10.7109375" style="1" customWidth="1"/>
    <col min="13952" max="13952" width="12.85546875" style="1" customWidth="1"/>
    <col min="13953" max="13953" width="10.7109375" style="1" customWidth="1"/>
    <col min="13954" max="13954" width="11" style="1" customWidth="1"/>
    <col min="13955" max="13956" width="9.140625" style="1" customWidth="1"/>
    <col min="13957" max="13957" width="14.140625" style="1" customWidth="1"/>
    <col min="13958" max="13958" width="11.42578125" style="1" customWidth="1"/>
    <col min="13959" max="13959" width="11.28515625" style="1" customWidth="1"/>
    <col min="13960" max="13960" width="12.28515625" style="1" customWidth="1"/>
    <col min="13961" max="13961" width="11.28515625" style="1" customWidth="1"/>
    <col min="13962" max="13967" width="10.7109375" style="1" customWidth="1"/>
    <col min="13968" max="13968" width="12.85546875" style="1" customWidth="1"/>
    <col min="13969" max="13969" width="10.7109375" style="1" customWidth="1"/>
    <col min="13970" max="13970" width="11" style="1" customWidth="1"/>
    <col min="13971" max="13972" width="9.140625" style="1" customWidth="1"/>
    <col min="13973" max="13973" width="14.140625" style="1" customWidth="1"/>
    <col min="13974" max="13974" width="11.42578125" style="1" customWidth="1"/>
    <col min="13975" max="13975" width="11.28515625" style="1" customWidth="1"/>
    <col min="13976" max="13976" width="12.28515625" style="1" customWidth="1"/>
    <col min="13977" max="13977" width="11.28515625" style="1" customWidth="1"/>
    <col min="13978" max="13983" width="10.7109375" style="1" customWidth="1"/>
    <col min="13984" max="13984" width="12.85546875" style="1" customWidth="1"/>
    <col min="13985" max="13985" width="10.7109375" style="1" customWidth="1"/>
    <col min="13986" max="13986" width="11" style="1" customWidth="1"/>
    <col min="13987" max="13988" width="9.140625" style="1" customWidth="1"/>
    <col min="13989" max="13989" width="14.140625" style="1" customWidth="1"/>
    <col min="13990" max="13990" width="11.42578125" style="1" customWidth="1"/>
    <col min="13991" max="13991" width="11.28515625" style="1" customWidth="1"/>
    <col min="13992" max="13992" width="12.28515625" style="1" customWidth="1"/>
    <col min="13993" max="13993" width="11.28515625" style="1" customWidth="1"/>
    <col min="13994" max="13999" width="10.7109375" style="1" customWidth="1"/>
    <col min="14000" max="14000" width="12.85546875" style="1" customWidth="1"/>
    <col min="14001" max="14001" width="10.7109375" style="1" customWidth="1"/>
    <col min="14002" max="14002" width="11" style="1" customWidth="1"/>
    <col min="14003" max="14004" width="9.140625" style="1" customWidth="1"/>
    <col min="14005" max="14005" width="14.140625" style="1" customWidth="1"/>
    <col min="14006" max="14006" width="11.42578125" style="1" customWidth="1"/>
    <col min="14007" max="14007" width="11.28515625" style="1" customWidth="1"/>
    <col min="14008" max="14008" width="12.28515625" style="1" customWidth="1"/>
    <col min="14009" max="14009" width="11.28515625" style="1" customWidth="1"/>
    <col min="14010" max="14015" width="10.7109375" style="1" customWidth="1"/>
    <col min="14016" max="14016" width="12.85546875" style="1" customWidth="1"/>
    <col min="14017" max="14017" width="10.7109375" style="1" customWidth="1"/>
    <col min="14018" max="14018" width="11" style="1" customWidth="1"/>
    <col min="14019" max="14020" width="9.140625" style="1" customWidth="1"/>
    <col min="14021" max="14021" width="14.140625" style="1" customWidth="1"/>
    <col min="14022" max="14022" width="11.42578125" style="1" customWidth="1"/>
    <col min="14023" max="14023" width="11.28515625" style="1" customWidth="1"/>
    <col min="14024" max="14024" width="12.28515625" style="1" customWidth="1"/>
    <col min="14025" max="14025" width="11.28515625" style="1" customWidth="1"/>
    <col min="14026" max="14031" width="10.7109375" style="1" customWidth="1"/>
    <col min="14032" max="14032" width="12.85546875" style="1" customWidth="1"/>
    <col min="14033" max="14033" width="10.7109375" style="1" customWidth="1"/>
    <col min="14034" max="14034" width="11" style="1" customWidth="1"/>
    <col min="14035" max="14036" width="9.140625" style="1" customWidth="1"/>
    <col min="14037" max="14037" width="14.140625" style="1" customWidth="1"/>
    <col min="14038" max="14038" width="11.42578125" style="1" customWidth="1"/>
    <col min="14039" max="14039" width="11.28515625" style="1" customWidth="1"/>
    <col min="14040" max="14040" width="12.28515625" style="1" customWidth="1"/>
    <col min="14041" max="14041" width="11.28515625" style="1" customWidth="1"/>
    <col min="14042" max="14047" width="10.7109375" style="1" customWidth="1"/>
    <col min="14048" max="14048" width="12.85546875" style="1" customWidth="1"/>
    <col min="14049" max="14049" width="10.7109375" style="1" customWidth="1"/>
    <col min="14050" max="14050" width="11" style="1" customWidth="1"/>
    <col min="14051" max="14052" width="9.140625" style="1" customWidth="1"/>
    <col min="14053" max="14053" width="14.140625" style="1" customWidth="1"/>
    <col min="14054" max="14054" width="11.42578125" style="1" customWidth="1"/>
    <col min="14055" max="14055" width="11.28515625" style="1" customWidth="1"/>
    <col min="14056" max="14056" width="12.28515625" style="1" customWidth="1"/>
    <col min="14057" max="14057" width="11.28515625" style="1" customWidth="1"/>
    <col min="14058" max="14063" width="10.7109375" style="1" customWidth="1"/>
    <col min="14064" max="14064" width="12.85546875" style="1" customWidth="1"/>
    <col min="14065" max="14065" width="10.7109375" style="1" customWidth="1"/>
    <col min="14066" max="14066" width="11" style="1" customWidth="1"/>
    <col min="14067" max="14068" width="9.140625" style="1" customWidth="1"/>
    <col min="14069" max="14069" width="14.140625" style="1" customWidth="1"/>
    <col min="14070" max="14070" width="11.42578125" style="1" customWidth="1"/>
    <col min="14071" max="14071" width="11.28515625" style="1" customWidth="1"/>
    <col min="14072" max="14072" width="12.28515625" style="1" customWidth="1"/>
    <col min="14073" max="14073" width="11.28515625" style="1" customWidth="1"/>
    <col min="14074" max="14079" width="10.7109375" style="1" customWidth="1"/>
    <col min="14080" max="14080" width="12.85546875" style="1" customWidth="1"/>
    <col min="14081" max="14081" width="10.7109375" style="1" customWidth="1"/>
    <col min="14082" max="14082" width="11" style="1" customWidth="1"/>
    <col min="14083" max="14084" width="9.140625" style="1" customWidth="1"/>
    <col min="14085" max="14085" width="14.140625" style="1" customWidth="1"/>
    <col min="14086" max="14086" width="11.42578125" style="1" customWidth="1"/>
    <col min="14087" max="14087" width="11.28515625" style="1" customWidth="1"/>
    <col min="14088" max="14088" width="12.28515625" style="1" customWidth="1"/>
    <col min="14089" max="14089" width="11.28515625" style="1" customWidth="1"/>
    <col min="14090" max="14095" width="10.7109375" style="1" bestFit="1" customWidth="1"/>
    <col min="14096" max="14096" width="12.85546875" style="1" customWidth="1"/>
    <col min="14097" max="14097" width="10.7109375" style="1" customWidth="1"/>
    <col min="14098" max="14098" width="11" style="1" customWidth="1"/>
    <col min="14099" max="14099" width="12" style="1" customWidth="1"/>
    <col min="14100" max="14144" width="9.140625" style="1"/>
    <col min="14145" max="14145" width="6" style="1" customWidth="1"/>
    <col min="14146" max="14146" width="9.140625" style="1"/>
    <col min="14147" max="14147" width="15.42578125" style="1" customWidth="1"/>
    <col min="14148" max="14148" width="14.85546875" style="1" customWidth="1"/>
    <col min="14149" max="14149" width="14.140625" style="1" customWidth="1"/>
    <col min="14150" max="14150" width="11.42578125" style="1" customWidth="1"/>
    <col min="14151" max="14151" width="11.28515625" style="1" customWidth="1"/>
    <col min="14152" max="14152" width="12.28515625" style="1" customWidth="1"/>
    <col min="14153" max="14153" width="11.28515625" style="1" customWidth="1"/>
    <col min="14154" max="14159" width="10.7109375" style="1" customWidth="1"/>
    <col min="14160" max="14160" width="12.85546875" style="1" customWidth="1"/>
    <col min="14161" max="14161" width="10.7109375" style="1" customWidth="1"/>
    <col min="14162" max="14162" width="11" style="1" customWidth="1"/>
    <col min="14163" max="14164" width="9.140625" style="1" customWidth="1"/>
    <col min="14165" max="14165" width="14.140625" style="1" customWidth="1"/>
    <col min="14166" max="14166" width="11.42578125" style="1" customWidth="1"/>
    <col min="14167" max="14167" width="11.28515625" style="1" customWidth="1"/>
    <col min="14168" max="14168" width="12.28515625" style="1" customWidth="1"/>
    <col min="14169" max="14169" width="11.28515625" style="1" customWidth="1"/>
    <col min="14170" max="14175" width="10.7109375" style="1" customWidth="1"/>
    <col min="14176" max="14176" width="12.85546875" style="1" customWidth="1"/>
    <col min="14177" max="14177" width="10.7109375" style="1" customWidth="1"/>
    <col min="14178" max="14178" width="11" style="1" customWidth="1"/>
    <col min="14179" max="14180" width="9.140625" style="1" customWidth="1"/>
    <col min="14181" max="14181" width="14.140625" style="1" customWidth="1"/>
    <col min="14182" max="14182" width="11.42578125" style="1" customWidth="1"/>
    <col min="14183" max="14183" width="11.28515625" style="1" customWidth="1"/>
    <col min="14184" max="14184" width="12.28515625" style="1" customWidth="1"/>
    <col min="14185" max="14185" width="11.28515625" style="1" customWidth="1"/>
    <col min="14186" max="14191" width="10.7109375" style="1" customWidth="1"/>
    <col min="14192" max="14192" width="12.85546875" style="1" customWidth="1"/>
    <col min="14193" max="14193" width="10.7109375" style="1" customWidth="1"/>
    <col min="14194" max="14194" width="11" style="1" customWidth="1"/>
    <col min="14195" max="14196" width="9.140625" style="1" customWidth="1"/>
    <col min="14197" max="14197" width="14.140625" style="1" customWidth="1"/>
    <col min="14198" max="14198" width="11.42578125" style="1" customWidth="1"/>
    <col min="14199" max="14199" width="11.28515625" style="1" customWidth="1"/>
    <col min="14200" max="14200" width="12.28515625" style="1" customWidth="1"/>
    <col min="14201" max="14201" width="11.28515625" style="1" customWidth="1"/>
    <col min="14202" max="14207" width="10.7109375" style="1" customWidth="1"/>
    <col min="14208" max="14208" width="12.85546875" style="1" customWidth="1"/>
    <col min="14209" max="14209" width="10.7109375" style="1" customWidth="1"/>
    <col min="14210" max="14210" width="11" style="1" customWidth="1"/>
    <col min="14211" max="14212" width="9.140625" style="1" customWidth="1"/>
    <col min="14213" max="14213" width="14.140625" style="1" customWidth="1"/>
    <col min="14214" max="14214" width="11.42578125" style="1" customWidth="1"/>
    <col min="14215" max="14215" width="11.28515625" style="1" customWidth="1"/>
    <col min="14216" max="14216" width="12.28515625" style="1" customWidth="1"/>
    <col min="14217" max="14217" width="11.28515625" style="1" customWidth="1"/>
    <col min="14218" max="14223" width="10.7109375" style="1" customWidth="1"/>
    <col min="14224" max="14224" width="12.85546875" style="1" customWidth="1"/>
    <col min="14225" max="14225" width="10.7109375" style="1" customWidth="1"/>
    <col min="14226" max="14226" width="11" style="1" customWidth="1"/>
    <col min="14227" max="14228" width="9.140625" style="1" customWidth="1"/>
    <col min="14229" max="14229" width="14.140625" style="1" customWidth="1"/>
    <col min="14230" max="14230" width="11.42578125" style="1" customWidth="1"/>
    <col min="14231" max="14231" width="11.28515625" style="1" customWidth="1"/>
    <col min="14232" max="14232" width="12.28515625" style="1" customWidth="1"/>
    <col min="14233" max="14233" width="11.28515625" style="1" customWidth="1"/>
    <col min="14234" max="14239" width="10.7109375" style="1" customWidth="1"/>
    <col min="14240" max="14240" width="12.85546875" style="1" customWidth="1"/>
    <col min="14241" max="14241" width="10.7109375" style="1" customWidth="1"/>
    <col min="14242" max="14242" width="11" style="1" customWidth="1"/>
    <col min="14243" max="14244" width="9.140625" style="1" customWidth="1"/>
    <col min="14245" max="14245" width="14.140625" style="1" customWidth="1"/>
    <col min="14246" max="14246" width="11.42578125" style="1" customWidth="1"/>
    <col min="14247" max="14247" width="11.28515625" style="1" customWidth="1"/>
    <col min="14248" max="14248" width="12.28515625" style="1" customWidth="1"/>
    <col min="14249" max="14249" width="11.28515625" style="1" customWidth="1"/>
    <col min="14250" max="14255" width="10.7109375" style="1" customWidth="1"/>
    <col min="14256" max="14256" width="12.85546875" style="1" customWidth="1"/>
    <col min="14257" max="14257" width="10.7109375" style="1" customWidth="1"/>
    <col min="14258" max="14258" width="11" style="1" customWidth="1"/>
    <col min="14259" max="14260" width="9.140625" style="1" customWidth="1"/>
    <col min="14261" max="14261" width="14.140625" style="1" customWidth="1"/>
    <col min="14262" max="14262" width="11.42578125" style="1" customWidth="1"/>
    <col min="14263" max="14263" width="11.28515625" style="1" customWidth="1"/>
    <col min="14264" max="14264" width="12.28515625" style="1" customWidth="1"/>
    <col min="14265" max="14265" width="11.28515625" style="1" customWidth="1"/>
    <col min="14266" max="14271" width="10.7109375" style="1" customWidth="1"/>
    <col min="14272" max="14272" width="12.85546875" style="1" customWidth="1"/>
    <col min="14273" max="14273" width="10.7109375" style="1" customWidth="1"/>
    <col min="14274" max="14274" width="11" style="1" customWidth="1"/>
    <col min="14275" max="14276" width="9.140625" style="1" customWidth="1"/>
    <col min="14277" max="14277" width="14.140625" style="1" customWidth="1"/>
    <col min="14278" max="14278" width="11.42578125" style="1" customWidth="1"/>
    <col min="14279" max="14279" width="11.28515625" style="1" customWidth="1"/>
    <col min="14280" max="14280" width="12.28515625" style="1" customWidth="1"/>
    <col min="14281" max="14281" width="11.28515625" style="1" customWidth="1"/>
    <col min="14282" max="14287" width="10.7109375" style="1" customWidth="1"/>
    <col min="14288" max="14288" width="12.85546875" style="1" customWidth="1"/>
    <col min="14289" max="14289" width="10.7109375" style="1" customWidth="1"/>
    <col min="14290" max="14290" width="11" style="1" customWidth="1"/>
    <col min="14291" max="14292" width="9.140625" style="1" customWidth="1"/>
    <col min="14293" max="14293" width="14.140625" style="1" customWidth="1"/>
    <col min="14294" max="14294" width="11.42578125" style="1" customWidth="1"/>
    <col min="14295" max="14295" width="11.28515625" style="1" customWidth="1"/>
    <col min="14296" max="14296" width="12.28515625" style="1" customWidth="1"/>
    <col min="14297" max="14297" width="11.28515625" style="1" customWidth="1"/>
    <col min="14298" max="14303" width="10.7109375" style="1" customWidth="1"/>
    <col min="14304" max="14304" width="12.85546875" style="1" customWidth="1"/>
    <col min="14305" max="14305" width="10.7109375" style="1" customWidth="1"/>
    <col min="14306" max="14306" width="11" style="1" customWidth="1"/>
    <col min="14307" max="14308" width="9.140625" style="1" customWidth="1"/>
    <col min="14309" max="14309" width="14.140625" style="1" customWidth="1"/>
    <col min="14310" max="14310" width="11.42578125" style="1" customWidth="1"/>
    <col min="14311" max="14311" width="11.28515625" style="1" customWidth="1"/>
    <col min="14312" max="14312" width="12.28515625" style="1" customWidth="1"/>
    <col min="14313" max="14313" width="11.28515625" style="1" customWidth="1"/>
    <col min="14314" max="14319" width="10.7109375" style="1" customWidth="1"/>
    <col min="14320" max="14320" width="12.85546875" style="1" customWidth="1"/>
    <col min="14321" max="14321" width="10.7109375" style="1" customWidth="1"/>
    <col min="14322" max="14322" width="11" style="1" customWidth="1"/>
    <col min="14323" max="14324" width="9.140625" style="1" customWidth="1"/>
    <col min="14325" max="14325" width="14.140625" style="1" customWidth="1"/>
    <col min="14326" max="14326" width="11.42578125" style="1" customWidth="1"/>
    <col min="14327" max="14327" width="11.28515625" style="1" customWidth="1"/>
    <col min="14328" max="14328" width="12.28515625" style="1" customWidth="1"/>
    <col min="14329" max="14329" width="11.28515625" style="1" customWidth="1"/>
    <col min="14330" max="14335" width="10.7109375" style="1" customWidth="1"/>
    <col min="14336" max="14336" width="12.85546875" style="1" customWidth="1"/>
    <col min="14337" max="14337" width="10.7109375" style="1" customWidth="1"/>
    <col min="14338" max="14338" width="11" style="1" customWidth="1"/>
    <col min="14339" max="14340" width="9.140625" style="1" customWidth="1"/>
    <col min="14341" max="14341" width="14.140625" style="1" customWidth="1"/>
    <col min="14342" max="14342" width="11.42578125" style="1" customWidth="1"/>
    <col min="14343" max="14343" width="11.28515625" style="1" customWidth="1"/>
    <col min="14344" max="14344" width="12.28515625" style="1" customWidth="1"/>
    <col min="14345" max="14345" width="11.28515625" style="1" customWidth="1"/>
    <col min="14346" max="14351" width="10.7109375" style="1" bestFit="1" customWidth="1"/>
    <col min="14352" max="14352" width="12.85546875" style="1" customWidth="1"/>
    <col min="14353" max="14353" width="10.7109375" style="1" customWidth="1"/>
    <col min="14354" max="14354" width="11" style="1" customWidth="1"/>
    <col min="14355" max="14355" width="12" style="1" customWidth="1"/>
    <col min="14356" max="14400" width="9.140625" style="1"/>
    <col min="14401" max="14401" width="6" style="1" customWidth="1"/>
    <col min="14402" max="14402" width="9.140625" style="1"/>
    <col min="14403" max="14403" width="15.42578125" style="1" customWidth="1"/>
    <col min="14404" max="14404" width="14.85546875" style="1" customWidth="1"/>
    <col min="14405" max="14405" width="14.140625" style="1" customWidth="1"/>
    <col min="14406" max="14406" width="11.42578125" style="1" customWidth="1"/>
    <col min="14407" max="14407" width="11.28515625" style="1" customWidth="1"/>
    <col min="14408" max="14408" width="12.28515625" style="1" customWidth="1"/>
    <col min="14409" max="14409" width="11.28515625" style="1" customWidth="1"/>
    <col min="14410" max="14415" width="10.7109375" style="1" customWidth="1"/>
    <col min="14416" max="14416" width="12.85546875" style="1" customWidth="1"/>
    <col min="14417" max="14417" width="10.7109375" style="1" customWidth="1"/>
    <col min="14418" max="14418" width="11" style="1" customWidth="1"/>
    <col min="14419" max="14420" width="9.140625" style="1" customWidth="1"/>
    <col min="14421" max="14421" width="14.140625" style="1" customWidth="1"/>
    <col min="14422" max="14422" width="11.42578125" style="1" customWidth="1"/>
    <col min="14423" max="14423" width="11.28515625" style="1" customWidth="1"/>
    <col min="14424" max="14424" width="12.28515625" style="1" customWidth="1"/>
    <col min="14425" max="14425" width="11.28515625" style="1" customWidth="1"/>
    <col min="14426" max="14431" width="10.7109375" style="1" customWidth="1"/>
    <col min="14432" max="14432" width="12.85546875" style="1" customWidth="1"/>
    <col min="14433" max="14433" width="10.7109375" style="1" customWidth="1"/>
    <col min="14434" max="14434" width="11" style="1" customWidth="1"/>
    <col min="14435" max="14436" width="9.140625" style="1" customWidth="1"/>
    <col min="14437" max="14437" width="14.140625" style="1" customWidth="1"/>
    <col min="14438" max="14438" width="11.42578125" style="1" customWidth="1"/>
    <col min="14439" max="14439" width="11.28515625" style="1" customWidth="1"/>
    <col min="14440" max="14440" width="12.28515625" style="1" customWidth="1"/>
    <col min="14441" max="14441" width="11.28515625" style="1" customWidth="1"/>
    <col min="14442" max="14447" width="10.7109375" style="1" customWidth="1"/>
    <col min="14448" max="14448" width="12.85546875" style="1" customWidth="1"/>
    <col min="14449" max="14449" width="10.7109375" style="1" customWidth="1"/>
    <col min="14450" max="14450" width="11" style="1" customWidth="1"/>
    <col min="14451" max="14452" width="9.140625" style="1" customWidth="1"/>
    <col min="14453" max="14453" width="14.140625" style="1" customWidth="1"/>
    <col min="14454" max="14454" width="11.42578125" style="1" customWidth="1"/>
    <col min="14455" max="14455" width="11.28515625" style="1" customWidth="1"/>
    <col min="14456" max="14456" width="12.28515625" style="1" customWidth="1"/>
    <col min="14457" max="14457" width="11.28515625" style="1" customWidth="1"/>
    <col min="14458" max="14463" width="10.7109375" style="1" customWidth="1"/>
    <col min="14464" max="14464" width="12.85546875" style="1" customWidth="1"/>
    <col min="14465" max="14465" width="10.7109375" style="1" customWidth="1"/>
    <col min="14466" max="14466" width="11" style="1" customWidth="1"/>
    <col min="14467" max="14468" width="9.140625" style="1" customWidth="1"/>
    <col min="14469" max="14469" width="14.140625" style="1" customWidth="1"/>
    <col min="14470" max="14470" width="11.42578125" style="1" customWidth="1"/>
    <col min="14471" max="14471" width="11.28515625" style="1" customWidth="1"/>
    <col min="14472" max="14472" width="12.28515625" style="1" customWidth="1"/>
    <col min="14473" max="14473" width="11.28515625" style="1" customWidth="1"/>
    <col min="14474" max="14479" width="10.7109375" style="1" customWidth="1"/>
    <col min="14480" max="14480" width="12.85546875" style="1" customWidth="1"/>
    <col min="14481" max="14481" width="10.7109375" style="1" customWidth="1"/>
    <col min="14482" max="14482" width="11" style="1" customWidth="1"/>
    <col min="14483" max="14484" width="9.140625" style="1" customWidth="1"/>
    <col min="14485" max="14485" width="14.140625" style="1" customWidth="1"/>
    <col min="14486" max="14486" width="11.42578125" style="1" customWidth="1"/>
    <col min="14487" max="14487" width="11.28515625" style="1" customWidth="1"/>
    <col min="14488" max="14488" width="12.28515625" style="1" customWidth="1"/>
    <col min="14489" max="14489" width="11.28515625" style="1" customWidth="1"/>
    <col min="14490" max="14495" width="10.7109375" style="1" customWidth="1"/>
    <col min="14496" max="14496" width="12.85546875" style="1" customWidth="1"/>
    <col min="14497" max="14497" width="10.7109375" style="1" customWidth="1"/>
    <col min="14498" max="14498" width="11" style="1" customWidth="1"/>
    <col min="14499" max="14500" width="9.140625" style="1" customWidth="1"/>
    <col min="14501" max="14501" width="14.140625" style="1" customWidth="1"/>
    <col min="14502" max="14502" width="11.42578125" style="1" customWidth="1"/>
    <col min="14503" max="14503" width="11.28515625" style="1" customWidth="1"/>
    <col min="14504" max="14504" width="12.28515625" style="1" customWidth="1"/>
    <col min="14505" max="14505" width="11.28515625" style="1" customWidth="1"/>
    <col min="14506" max="14511" width="10.7109375" style="1" customWidth="1"/>
    <col min="14512" max="14512" width="12.85546875" style="1" customWidth="1"/>
    <col min="14513" max="14513" width="10.7109375" style="1" customWidth="1"/>
    <col min="14514" max="14514" width="11" style="1" customWidth="1"/>
    <col min="14515" max="14516" width="9.140625" style="1" customWidth="1"/>
    <col min="14517" max="14517" width="14.140625" style="1" customWidth="1"/>
    <col min="14518" max="14518" width="11.42578125" style="1" customWidth="1"/>
    <col min="14519" max="14519" width="11.28515625" style="1" customWidth="1"/>
    <col min="14520" max="14520" width="12.28515625" style="1" customWidth="1"/>
    <col min="14521" max="14521" width="11.28515625" style="1" customWidth="1"/>
    <col min="14522" max="14527" width="10.7109375" style="1" customWidth="1"/>
    <col min="14528" max="14528" width="12.85546875" style="1" customWidth="1"/>
    <col min="14529" max="14529" width="10.7109375" style="1" customWidth="1"/>
    <col min="14530" max="14530" width="11" style="1" customWidth="1"/>
    <col min="14531" max="14532" width="9.140625" style="1" customWidth="1"/>
    <col min="14533" max="14533" width="14.140625" style="1" customWidth="1"/>
    <col min="14534" max="14534" width="11.42578125" style="1" customWidth="1"/>
    <col min="14535" max="14535" width="11.28515625" style="1" customWidth="1"/>
    <col min="14536" max="14536" width="12.28515625" style="1" customWidth="1"/>
    <col min="14537" max="14537" width="11.28515625" style="1" customWidth="1"/>
    <col min="14538" max="14543" width="10.7109375" style="1" customWidth="1"/>
    <col min="14544" max="14544" width="12.85546875" style="1" customWidth="1"/>
    <col min="14545" max="14545" width="10.7109375" style="1" customWidth="1"/>
    <col min="14546" max="14546" width="11" style="1" customWidth="1"/>
    <col min="14547" max="14548" width="9.140625" style="1" customWidth="1"/>
    <col min="14549" max="14549" width="14.140625" style="1" customWidth="1"/>
    <col min="14550" max="14550" width="11.42578125" style="1" customWidth="1"/>
    <col min="14551" max="14551" width="11.28515625" style="1" customWidth="1"/>
    <col min="14552" max="14552" width="12.28515625" style="1" customWidth="1"/>
    <col min="14553" max="14553" width="11.28515625" style="1" customWidth="1"/>
    <col min="14554" max="14559" width="10.7109375" style="1" customWidth="1"/>
    <col min="14560" max="14560" width="12.85546875" style="1" customWidth="1"/>
    <col min="14561" max="14561" width="10.7109375" style="1" customWidth="1"/>
    <col min="14562" max="14562" width="11" style="1" customWidth="1"/>
    <col min="14563" max="14564" width="9.140625" style="1" customWidth="1"/>
    <col min="14565" max="14565" width="14.140625" style="1" customWidth="1"/>
    <col min="14566" max="14566" width="11.42578125" style="1" customWidth="1"/>
    <col min="14567" max="14567" width="11.28515625" style="1" customWidth="1"/>
    <col min="14568" max="14568" width="12.28515625" style="1" customWidth="1"/>
    <col min="14569" max="14569" width="11.28515625" style="1" customWidth="1"/>
    <col min="14570" max="14575" width="10.7109375" style="1" customWidth="1"/>
    <col min="14576" max="14576" width="12.85546875" style="1" customWidth="1"/>
    <col min="14577" max="14577" width="10.7109375" style="1" customWidth="1"/>
    <col min="14578" max="14578" width="11" style="1" customWidth="1"/>
    <col min="14579" max="14580" width="9.140625" style="1" customWidth="1"/>
    <col min="14581" max="14581" width="14.140625" style="1" customWidth="1"/>
    <col min="14582" max="14582" width="11.42578125" style="1" customWidth="1"/>
    <col min="14583" max="14583" width="11.28515625" style="1" customWidth="1"/>
    <col min="14584" max="14584" width="12.28515625" style="1" customWidth="1"/>
    <col min="14585" max="14585" width="11.28515625" style="1" customWidth="1"/>
    <col min="14586" max="14591" width="10.7109375" style="1" customWidth="1"/>
    <col min="14592" max="14592" width="12.85546875" style="1" customWidth="1"/>
    <col min="14593" max="14593" width="10.7109375" style="1" customWidth="1"/>
    <col min="14594" max="14594" width="11" style="1" customWidth="1"/>
    <col min="14595" max="14596" width="9.140625" style="1" customWidth="1"/>
    <col min="14597" max="14597" width="14.140625" style="1" customWidth="1"/>
    <col min="14598" max="14598" width="11.42578125" style="1" customWidth="1"/>
    <col min="14599" max="14599" width="11.28515625" style="1" customWidth="1"/>
    <col min="14600" max="14600" width="12.28515625" style="1" customWidth="1"/>
    <col min="14601" max="14601" width="11.28515625" style="1" customWidth="1"/>
    <col min="14602" max="14607" width="10.7109375" style="1" bestFit="1" customWidth="1"/>
    <col min="14608" max="14608" width="12.85546875" style="1" customWidth="1"/>
    <col min="14609" max="14609" width="10.7109375" style="1" customWidth="1"/>
    <col min="14610" max="14610" width="11" style="1" customWidth="1"/>
    <col min="14611" max="14611" width="12" style="1" customWidth="1"/>
    <col min="14612" max="14656" width="9.140625" style="1"/>
    <col min="14657" max="14657" width="6" style="1" customWidth="1"/>
    <col min="14658" max="14658" width="9.140625" style="1"/>
    <col min="14659" max="14659" width="15.42578125" style="1" customWidth="1"/>
    <col min="14660" max="14660" width="14.85546875" style="1" customWidth="1"/>
    <col min="14661" max="14661" width="14.140625" style="1" customWidth="1"/>
    <col min="14662" max="14662" width="11.42578125" style="1" customWidth="1"/>
    <col min="14663" max="14663" width="11.28515625" style="1" customWidth="1"/>
    <col min="14664" max="14664" width="12.28515625" style="1" customWidth="1"/>
    <col min="14665" max="14665" width="11.28515625" style="1" customWidth="1"/>
    <col min="14666" max="14671" width="10.7109375" style="1" customWidth="1"/>
    <col min="14672" max="14672" width="12.85546875" style="1" customWidth="1"/>
    <col min="14673" max="14673" width="10.7109375" style="1" customWidth="1"/>
    <col min="14674" max="14674" width="11" style="1" customWidth="1"/>
    <col min="14675" max="14676" width="9.140625" style="1" customWidth="1"/>
    <col min="14677" max="14677" width="14.140625" style="1" customWidth="1"/>
    <col min="14678" max="14678" width="11.42578125" style="1" customWidth="1"/>
    <col min="14679" max="14679" width="11.28515625" style="1" customWidth="1"/>
    <col min="14680" max="14680" width="12.28515625" style="1" customWidth="1"/>
    <col min="14681" max="14681" width="11.28515625" style="1" customWidth="1"/>
    <col min="14682" max="14687" width="10.7109375" style="1" customWidth="1"/>
    <col min="14688" max="14688" width="12.85546875" style="1" customWidth="1"/>
    <col min="14689" max="14689" width="10.7109375" style="1" customWidth="1"/>
    <col min="14690" max="14690" width="11" style="1" customWidth="1"/>
    <col min="14691" max="14692" width="9.140625" style="1" customWidth="1"/>
    <col min="14693" max="14693" width="14.140625" style="1" customWidth="1"/>
    <col min="14694" max="14694" width="11.42578125" style="1" customWidth="1"/>
    <col min="14695" max="14695" width="11.28515625" style="1" customWidth="1"/>
    <col min="14696" max="14696" width="12.28515625" style="1" customWidth="1"/>
    <col min="14697" max="14697" width="11.28515625" style="1" customWidth="1"/>
    <col min="14698" max="14703" width="10.7109375" style="1" customWidth="1"/>
    <col min="14704" max="14704" width="12.85546875" style="1" customWidth="1"/>
    <col min="14705" max="14705" width="10.7109375" style="1" customWidth="1"/>
    <col min="14706" max="14706" width="11" style="1" customWidth="1"/>
    <col min="14707" max="14708" width="9.140625" style="1" customWidth="1"/>
    <col min="14709" max="14709" width="14.140625" style="1" customWidth="1"/>
    <col min="14710" max="14710" width="11.42578125" style="1" customWidth="1"/>
    <col min="14711" max="14711" width="11.28515625" style="1" customWidth="1"/>
    <col min="14712" max="14712" width="12.28515625" style="1" customWidth="1"/>
    <col min="14713" max="14713" width="11.28515625" style="1" customWidth="1"/>
    <col min="14714" max="14719" width="10.7109375" style="1" customWidth="1"/>
    <col min="14720" max="14720" width="12.85546875" style="1" customWidth="1"/>
    <col min="14721" max="14721" width="10.7109375" style="1" customWidth="1"/>
    <col min="14722" max="14722" width="11" style="1" customWidth="1"/>
    <col min="14723" max="14724" width="9.140625" style="1" customWidth="1"/>
    <col min="14725" max="14725" width="14.140625" style="1" customWidth="1"/>
    <col min="14726" max="14726" width="11.42578125" style="1" customWidth="1"/>
    <col min="14727" max="14727" width="11.28515625" style="1" customWidth="1"/>
    <col min="14728" max="14728" width="12.28515625" style="1" customWidth="1"/>
    <col min="14729" max="14729" width="11.28515625" style="1" customWidth="1"/>
    <col min="14730" max="14735" width="10.7109375" style="1" customWidth="1"/>
    <col min="14736" max="14736" width="12.85546875" style="1" customWidth="1"/>
    <col min="14737" max="14737" width="10.7109375" style="1" customWidth="1"/>
    <col min="14738" max="14738" width="11" style="1" customWidth="1"/>
    <col min="14739" max="14740" width="9.140625" style="1" customWidth="1"/>
    <col min="14741" max="14741" width="14.140625" style="1" customWidth="1"/>
    <col min="14742" max="14742" width="11.42578125" style="1" customWidth="1"/>
    <col min="14743" max="14743" width="11.28515625" style="1" customWidth="1"/>
    <col min="14744" max="14744" width="12.28515625" style="1" customWidth="1"/>
    <col min="14745" max="14745" width="11.28515625" style="1" customWidth="1"/>
    <col min="14746" max="14751" width="10.7109375" style="1" customWidth="1"/>
    <col min="14752" max="14752" width="12.85546875" style="1" customWidth="1"/>
    <col min="14753" max="14753" width="10.7109375" style="1" customWidth="1"/>
    <col min="14754" max="14754" width="11" style="1" customWidth="1"/>
    <col min="14755" max="14756" width="9.140625" style="1" customWidth="1"/>
    <col min="14757" max="14757" width="14.140625" style="1" customWidth="1"/>
    <col min="14758" max="14758" width="11.42578125" style="1" customWidth="1"/>
    <col min="14759" max="14759" width="11.28515625" style="1" customWidth="1"/>
    <col min="14760" max="14760" width="12.28515625" style="1" customWidth="1"/>
    <col min="14761" max="14761" width="11.28515625" style="1" customWidth="1"/>
    <col min="14762" max="14767" width="10.7109375" style="1" customWidth="1"/>
    <col min="14768" max="14768" width="12.85546875" style="1" customWidth="1"/>
    <col min="14769" max="14769" width="10.7109375" style="1" customWidth="1"/>
    <col min="14770" max="14770" width="11" style="1" customWidth="1"/>
    <col min="14771" max="14772" width="9.140625" style="1" customWidth="1"/>
    <col min="14773" max="14773" width="14.140625" style="1" customWidth="1"/>
    <col min="14774" max="14774" width="11.42578125" style="1" customWidth="1"/>
    <col min="14775" max="14775" width="11.28515625" style="1" customWidth="1"/>
    <col min="14776" max="14776" width="12.28515625" style="1" customWidth="1"/>
    <col min="14777" max="14777" width="11.28515625" style="1" customWidth="1"/>
    <col min="14778" max="14783" width="10.7109375" style="1" customWidth="1"/>
    <col min="14784" max="14784" width="12.85546875" style="1" customWidth="1"/>
    <col min="14785" max="14785" width="10.7109375" style="1" customWidth="1"/>
    <col min="14786" max="14786" width="11" style="1" customWidth="1"/>
    <col min="14787" max="14788" width="9.140625" style="1" customWidth="1"/>
    <col min="14789" max="14789" width="14.140625" style="1" customWidth="1"/>
    <col min="14790" max="14790" width="11.42578125" style="1" customWidth="1"/>
    <col min="14791" max="14791" width="11.28515625" style="1" customWidth="1"/>
    <col min="14792" max="14792" width="12.28515625" style="1" customWidth="1"/>
    <col min="14793" max="14793" width="11.28515625" style="1" customWidth="1"/>
    <col min="14794" max="14799" width="10.7109375" style="1" customWidth="1"/>
    <col min="14800" max="14800" width="12.85546875" style="1" customWidth="1"/>
    <col min="14801" max="14801" width="10.7109375" style="1" customWidth="1"/>
    <col min="14802" max="14802" width="11" style="1" customWidth="1"/>
    <col min="14803" max="14804" width="9.140625" style="1" customWidth="1"/>
    <col min="14805" max="14805" width="14.140625" style="1" customWidth="1"/>
    <col min="14806" max="14806" width="11.42578125" style="1" customWidth="1"/>
    <col min="14807" max="14807" width="11.28515625" style="1" customWidth="1"/>
    <col min="14808" max="14808" width="12.28515625" style="1" customWidth="1"/>
    <col min="14809" max="14809" width="11.28515625" style="1" customWidth="1"/>
    <col min="14810" max="14815" width="10.7109375" style="1" customWidth="1"/>
    <col min="14816" max="14816" width="12.85546875" style="1" customWidth="1"/>
    <col min="14817" max="14817" width="10.7109375" style="1" customWidth="1"/>
    <col min="14818" max="14818" width="11" style="1" customWidth="1"/>
    <col min="14819" max="14820" width="9.140625" style="1" customWidth="1"/>
    <col min="14821" max="14821" width="14.140625" style="1" customWidth="1"/>
    <col min="14822" max="14822" width="11.42578125" style="1" customWidth="1"/>
    <col min="14823" max="14823" width="11.28515625" style="1" customWidth="1"/>
    <col min="14824" max="14824" width="12.28515625" style="1" customWidth="1"/>
    <col min="14825" max="14825" width="11.28515625" style="1" customWidth="1"/>
    <col min="14826" max="14831" width="10.7109375" style="1" customWidth="1"/>
    <col min="14832" max="14832" width="12.85546875" style="1" customWidth="1"/>
    <col min="14833" max="14833" width="10.7109375" style="1" customWidth="1"/>
    <col min="14834" max="14834" width="11" style="1" customWidth="1"/>
    <col min="14835" max="14836" width="9.140625" style="1" customWidth="1"/>
    <col min="14837" max="14837" width="14.140625" style="1" customWidth="1"/>
    <col min="14838" max="14838" width="11.42578125" style="1" customWidth="1"/>
    <col min="14839" max="14839" width="11.28515625" style="1" customWidth="1"/>
    <col min="14840" max="14840" width="12.28515625" style="1" customWidth="1"/>
    <col min="14841" max="14841" width="11.28515625" style="1" customWidth="1"/>
    <col min="14842" max="14847" width="10.7109375" style="1" customWidth="1"/>
    <col min="14848" max="14848" width="12.85546875" style="1" customWidth="1"/>
    <col min="14849" max="14849" width="10.7109375" style="1" customWidth="1"/>
    <col min="14850" max="14850" width="11" style="1" customWidth="1"/>
    <col min="14851" max="14852" width="9.140625" style="1" customWidth="1"/>
    <col min="14853" max="14853" width="14.140625" style="1" customWidth="1"/>
    <col min="14854" max="14854" width="11.42578125" style="1" customWidth="1"/>
    <col min="14855" max="14855" width="11.28515625" style="1" customWidth="1"/>
    <col min="14856" max="14856" width="12.28515625" style="1" customWidth="1"/>
    <col min="14857" max="14857" width="11.28515625" style="1" customWidth="1"/>
    <col min="14858" max="14863" width="10.7109375" style="1" bestFit="1" customWidth="1"/>
    <col min="14864" max="14864" width="12.85546875" style="1" customWidth="1"/>
    <col min="14865" max="14865" width="10.7109375" style="1" customWidth="1"/>
    <col min="14866" max="14866" width="11" style="1" customWidth="1"/>
    <col min="14867" max="14867" width="12" style="1" customWidth="1"/>
    <col min="14868" max="14912" width="9.140625" style="1"/>
    <col min="14913" max="14913" width="6" style="1" customWidth="1"/>
    <col min="14914" max="14914" width="9.140625" style="1"/>
    <col min="14915" max="14915" width="15.42578125" style="1" customWidth="1"/>
    <col min="14916" max="14916" width="14.85546875" style="1" customWidth="1"/>
    <col min="14917" max="14917" width="14.140625" style="1" customWidth="1"/>
    <col min="14918" max="14918" width="11.42578125" style="1" customWidth="1"/>
    <col min="14919" max="14919" width="11.28515625" style="1" customWidth="1"/>
    <col min="14920" max="14920" width="12.28515625" style="1" customWidth="1"/>
    <col min="14921" max="14921" width="11.28515625" style="1" customWidth="1"/>
    <col min="14922" max="14927" width="10.7109375" style="1" customWidth="1"/>
    <col min="14928" max="14928" width="12.85546875" style="1" customWidth="1"/>
    <col min="14929" max="14929" width="10.7109375" style="1" customWidth="1"/>
    <col min="14930" max="14930" width="11" style="1" customWidth="1"/>
    <col min="14931" max="14932" width="9.140625" style="1" customWidth="1"/>
    <col min="14933" max="14933" width="14.140625" style="1" customWidth="1"/>
    <col min="14934" max="14934" width="11.42578125" style="1" customWidth="1"/>
    <col min="14935" max="14935" width="11.28515625" style="1" customWidth="1"/>
    <col min="14936" max="14936" width="12.28515625" style="1" customWidth="1"/>
    <col min="14937" max="14937" width="11.28515625" style="1" customWidth="1"/>
    <col min="14938" max="14943" width="10.7109375" style="1" customWidth="1"/>
    <col min="14944" max="14944" width="12.85546875" style="1" customWidth="1"/>
    <col min="14945" max="14945" width="10.7109375" style="1" customWidth="1"/>
    <col min="14946" max="14946" width="11" style="1" customWidth="1"/>
    <col min="14947" max="14948" width="9.140625" style="1" customWidth="1"/>
    <col min="14949" max="14949" width="14.140625" style="1" customWidth="1"/>
    <col min="14950" max="14950" width="11.42578125" style="1" customWidth="1"/>
    <col min="14951" max="14951" width="11.28515625" style="1" customWidth="1"/>
    <col min="14952" max="14952" width="12.28515625" style="1" customWidth="1"/>
    <col min="14953" max="14953" width="11.28515625" style="1" customWidth="1"/>
    <col min="14954" max="14959" width="10.7109375" style="1" customWidth="1"/>
    <col min="14960" max="14960" width="12.85546875" style="1" customWidth="1"/>
    <col min="14961" max="14961" width="10.7109375" style="1" customWidth="1"/>
    <col min="14962" max="14962" width="11" style="1" customWidth="1"/>
    <col min="14963" max="14964" width="9.140625" style="1" customWidth="1"/>
    <col min="14965" max="14965" width="14.140625" style="1" customWidth="1"/>
    <col min="14966" max="14966" width="11.42578125" style="1" customWidth="1"/>
    <col min="14967" max="14967" width="11.28515625" style="1" customWidth="1"/>
    <col min="14968" max="14968" width="12.28515625" style="1" customWidth="1"/>
    <col min="14969" max="14969" width="11.28515625" style="1" customWidth="1"/>
    <col min="14970" max="14975" width="10.7109375" style="1" customWidth="1"/>
    <col min="14976" max="14976" width="12.85546875" style="1" customWidth="1"/>
    <col min="14977" max="14977" width="10.7109375" style="1" customWidth="1"/>
    <col min="14978" max="14978" width="11" style="1" customWidth="1"/>
    <col min="14979" max="14980" width="9.140625" style="1" customWidth="1"/>
    <col min="14981" max="14981" width="14.140625" style="1" customWidth="1"/>
    <col min="14982" max="14982" width="11.42578125" style="1" customWidth="1"/>
    <col min="14983" max="14983" width="11.28515625" style="1" customWidth="1"/>
    <col min="14984" max="14984" width="12.28515625" style="1" customWidth="1"/>
    <col min="14985" max="14985" width="11.28515625" style="1" customWidth="1"/>
    <col min="14986" max="14991" width="10.7109375" style="1" customWidth="1"/>
    <col min="14992" max="14992" width="12.85546875" style="1" customWidth="1"/>
    <col min="14993" max="14993" width="10.7109375" style="1" customWidth="1"/>
    <col min="14994" max="14994" width="11" style="1" customWidth="1"/>
    <col min="14995" max="14996" width="9.140625" style="1" customWidth="1"/>
    <col min="14997" max="14997" width="14.140625" style="1" customWidth="1"/>
    <col min="14998" max="14998" width="11.42578125" style="1" customWidth="1"/>
    <col min="14999" max="14999" width="11.28515625" style="1" customWidth="1"/>
    <col min="15000" max="15000" width="12.28515625" style="1" customWidth="1"/>
    <col min="15001" max="15001" width="11.28515625" style="1" customWidth="1"/>
    <col min="15002" max="15007" width="10.7109375" style="1" customWidth="1"/>
    <col min="15008" max="15008" width="12.85546875" style="1" customWidth="1"/>
    <col min="15009" max="15009" width="10.7109375" style="1" customWidth="1"/>
    <col min="15010" max="15010" width="11" style="1" customWidth="1"/>
    <col min="15011" max="15012" width="9.140625" style="1" customWidth="1"/>
    <col min="15013" max="15013" width="14.140625" style="1" customWidth="1"/>
    <col min="15014" max="15014" width="11.42578125" style="1" customWidth="1"/>
    <col min="15015" max="15015" width="11.28515625" style="1" customWidth="1"/>
    <col min="15016" max="15016" width="12.28515625" style="1" customWidth="1"/>
    <col min="15017" max="15017" width="11.28515625" style="1" customWidth="1"/>
    <col min="15018" max="15023" width="10.7109375" style="1" customWidth="1"/>
    <col min="15024" max="15024" width="12.85546875" style="1" customWidth="1"/>
    <col min="15025" max="15025" width="10.7109375" style="1" customWidth="1"/>
    <col min="15026" max="15026" width="11" style="1" customWidth="1"/>
    <col min="15027" max="15028" width="9.140625" style="1" customWidth="1"/>
    <col min="15029" max="15029" width="14.140625" style="1" customWidth="1"/>
    <col min="15030" max="15030" width="11.42578125" style="1" customWidth="1"/>
    <col min="15031" max="15031" width="11.28515625" style="1" customWidth="1"/>
    <col min="15032" max="15032" width="12.28515625" style="1" customWidth="1"/>
    <col min="15033" max="15033" width="11.28515625" style="1" customWidth="1"/>
    <col min="15034" max="15039" width="10.7109375" style="1" customWidth="1"/>
    <col min="15040" max="15040" width="12.85546875" style="1" customWidth="1"/>
    <col min="15041" max="15041" width="10.7109375" style="1" customWidth="1"/>
    <col min="15042" max="15042" width="11" style="1" customWidth="1"/>
    <col min="15043" max="15044" width="9.140625" style="1" customWidth="1"/>
    <col min="15045" max="15045" width="14.140625" style="1" customWidth="1"/>
    <col min="15046" max="15046" width="11.42578125" style="1" customWidth="1"/>
    <col min="15047" max="15047" width="11.28515625" style="1" customWidth="1"/>
    <col min="15048" max="15048" width="12.28515625" style="1" customWidth="1"/>
    <col min="15049" max="15049" width="11.28515625" style="1" customWidth="1"/>
    <col min="15050" max="15055" width="10.7109375" style="1" customWidth="1"/>
    <col min="15056" max="15056" width="12.85546875" style="1" customWidth="1"/>
    <col min="15057" max="15057" width="10.7109375" style="1" customWidth="1"/>
    <col min="15058" max="15058" width="11" style="1" customWidth="1"/>
    <col min="15059" max="15060" width="9.140625" style="1" customWidth="1"/>
    <col min="15061" max="15061" width="14.140625" style="1" customWidth="1"/>
    <col min="15062" max="15062" width="11.42578125" style="1" customWidth="1"/>
    <col min="15063" max="15063" width="11.28515625" style="1" customWidth="1"/>
    <col min="15064" max="15064" width="12.28515625" style="1" customWidth="1"/>
    <col min="15065" max="15065" width="11.28515625" style="1" customWidth="1"/>
    <col min="15066" max="15071" width="10.7109375" style="1" customWidth="1"/>
    <col min="15072" max="15072" width="12.85546875" style="1" customWidth="1"/>
    <col min="15073" max="15073" width="10.7109375" style="1" customWidth="1"/>
    <col min="15074" max="15074" width="11" style="1" customWidth="1"/>
    <col min="15075" max="15076" width="9.140625" style="1" customWidth="1"/>
    <col min="15077" max="15077" width="14.140625" style="1" customWidth="1"/>
    <col min="15078" max="15078" width="11.42578125" style="1" customWidth="1"/>
    <col min="15079" max="15079" width="11.28515625" style="1" customWidth="1"/>
    <col min="15080" max="15080" width="12.28515625" style="1" customWidth="1"/>
    <col min="15081" max="15081" width="11.28515625" style="1" customWidth="1"/>
    <col min="15082" max="15087" width="10.7109375" style="1" customWidth="1"/>
    <col min="15088" max="15088" width="12.85546875" style="1" customWidth="1"/>
    <col min="15089" max="15089" width="10.7109375" style="1" customWidth="1"/>
    <col min="15090" max="15090" width="11" style="1" customWidth="1"/>
    <col min="15091" max="15092" width="9.140625" style="1" customWidth="1"/>
    <col min="15093" max="15093" width="14.140625" style="1" customWidth="1"/>
    <col min="15094" max="15094" width="11.42578125" style="1" customWidth="1"/>
    <col min="15095" max="15095" width="11.28515625" style="1" customWidth="1"/>
    <col min="15096" max="15096" width="12.28515625" style="1" customWidth="1"/>
    <col min="15097" max="15097" width="11.28515625" style="1" customWidth="1"/>
    <col min="15098" max="15103" width="10.7109375" style="1" customWidth="1"/>
    <col min="15104" max="15104" width="12.85546875" style="1" customWidth="1"/>
    <col min="15105" max="15105" width="10.7109375" style="1" customWidth="1"/>
    <col min="15106" max="15106" width="11" style="1" customWidth="1"/>
    <col min="15107" max="15108" width="9.140625" style="1" customWidth="1"/>
    <col min="15109" max="15109" width="14.140625" style="1" customWidth="1"/>
    <col min="15110" max="15110" width="11.42578125" style="1" customWidth="1"/>
    <col min="15111" max="15111" width="11.28515625" style="1" customWidth="1"/>
    <col min="15112" max="15112" width="12.28515625" style="1" customWidth="1"/>
    <col min="15113" max="15113" width="11.28515625" style="1" customWidth="1"/>
    <col min="15114" max="15119" width="10.7109375" style="1" bestFit="1" customWidth="1"/>
    <col min="15120" max="15120" width="12.85546875" style="1" customWidth="1"/>
    <col min="15121" max="15121" width="10.7109375" style="1" customWidth="1"/>
    <col min="15122" max="15122" width="11" style="1" customWidth="1"/>
    <col min="15123" max="15123" width="12" style="1" customWidth="1"/>
    <col min="15124" max="15168" width="9.140625" style="1"/>
    <col min="15169" max="15169" width="6" style="1" customWidth="1"/>
    <col min="15170" max="15170" width="9.140625" style="1"/>
    <col min="15171" max="15171" width="15.42578125" style="1" customWidth="1"/>
    <col min="15172" max="15172" width="14.85546875" style="1" customWidth="1"/>
    <col min="15173" max="15173" width="14.140625" style="1" customWidth="1"/>
    <col min="15174" max="15174" width="11.42578125" style="1" customWidth="1"/>
    <col min="15175" max="15175" width="11.28515625" style="1" customWidth="1"/>
    <col min="15176" max="15176" width="12.28515625" style="1" customWidth="1"/>
    <col min="15177" max="15177" width="11.28515625" style="1" customWidth="1"/>
    <col min="15178" max="15183" width="10.7109375" style="1" customWidth="1"/>
    <col min="15184" max="15184" width="12.85546875" style="1" customWidth="1"/>
    <col min="15185" max="15185" width="10.7109375" style="1" customWidth="1"/>
    <col min="15186" max="15186" width="11" style="1" customWidth="1"/>
    <col min="15187" max="15188" width="9.140625" style="1" customWidth="1"/>
    <col min="15189" max="15189" width="14.140625" style="1" customWidth="1"/>
    <col min="15190" max="15190" width="11.42578125" style="1" customWidth="1"/>
    <col min="15191" max="15191" width="11.28515625" style="1" customWidth="1"/>
    <col min="15192" max="15192" width="12.28515625" style="1" customWidth="1"/>
    <col min="15193" max="15193" width="11.28515625" style="1" customWidth="1"/>
    <col min="15194" max="15199" width="10.7109375" style="1" customWidth="1"/>
    <col min="15200" max="15200" width="12.85546875" style="1" customWidth="1"/>
    <col min="15201" max="15201" width="10.7109375" style="1" customWidth="1"/>
    <col min="15202" max="15202" width="11" style="1" customWidth="1"/>
    <col min="15203" max="15204" width="9.140625" style="1" customWidth="1"/>
    <col min="15205" max="15205" width="14.140625" style="1" customWidth="1"/>
    <col min="15206" max="15206" width="11.42578125" style="1" customWidth="1"/>
    <col min="15207" max="15207" width="11.28515625" style="1" customWidth="1"/>
    <col min="15208" max="15208" width="12.28515625" style="1" customWidth="1"/>
    <col min="15209" max="15209" width="11.28515625" style="1" customWidth="1"/>
    <col min="15210" max="15215" width="10.7109375" style="1" customWidth="1"/>
    <col min="15216" max="15216" width="12.85546875" style="1" customWidth="1"/>
    <col min="15217" max="15217" width="10.7109375" style="1" customWidth="1"/>
    <col min="15218" max="15218" width="11" style="1" customWidth="1"/>
    <col min="15219" max="15220" width="9.140625" style="1" customWidth="1"/>
    <col min="15221" max="15221" width="14.140625" style="1" customWidth="1"/>
    <col min="15222" max="15222" width="11.42578125" style="1" customWidth="1"/>
    <col min="15223" max="15223" width="11.28515625" style="1" customWidth="1"/>
    <col min="15224" max="15224" width="12.28515625" style="1" customWidth="1"/>
    <col min="15225" max="15225" width="11.28515625" style="1" customWidth="1"/>
    <col min="15226" max="15231" width="10.7109375" style="1" customWidth="1"/>
    <col min="15232" max="15232" width="12.85546875" style="1" customWidth="1"/>
    <col min="15233" max="15233" width="10.7109375" style="1" customWidth="1"/>
    <col min="15234" max="15234" width="11" style="1" customWidth="1"/>
    <col min="15235" max="15236" width="9.140625" style="1" customWidth="1"/>
    <col min="15237" max="15237" width="14.140625" style="1" customWidth="1"/>
    <col min="15238" max="15238" width="11.42578125" style="1" customWidth="1"/>
    <col min="15239" max="15239" width="11.28515625" style="1" customWidth="1"/>
    <col min="15240" max="15240" width="12.28515625" style="1" customWidth="1"/>
    <col min="15241" max="15241" width="11.28515625" style="1" customWidth="1"/>
    <col min="15242" max="15247" width="10.7109375" style="1" customWidth="1"/>
    <col min="15248" max="15248" width="12.85546875" style="1" customWidth="1"/>
    <col min="15249" max="15249" width="10.7109375" style="1" customWidth="1"/>
    <col min="15250" max="15250" width="11" style="1" customWidth="1"/>
    <col min="15251" max="15252" width="9.140625" style="1" customWidth="1"/>
    <col min="15253" max="15253" width="14.140625" style="1" customWidth="1"/>
    <col min="15254" max="15254" width="11.42578125" style="1" customWidth="1"/>
    <col min="15255" max="15255" width="11.28515625" style="1" customWidth="1"/>
    <col min="15256" max="15256" width="12.28515625" style="1" customWidth="1"/>
    <col min="15257" max="15257" width="11.28515625" style="1" customWidth="1"/>
    <col min="15258" max="15263" width="10.7109375" style="1" customWidth="1"/>
    <col min="15264" max="15264" width="12.85546875" style="1" customWidth="1"/>
    <col min="15265" max="15265" width="10.7109375" style="1" customWidth="1"/>
    <col min="15266" max="15266" width="11" style="1" customWidth="1"/>
    <col min="15267" max="15268" width="9.140625" style="1" customWidth="1"/>
    <col min="15269" max="15269" width="14.140625" style="1" customWidth="1"/>
    <col min="15270" max="15270" width="11.42578125" style="1" customWidth="1"/>
    <col min="15271" max="15271" width="11.28515625" style="1" customWidth="1"/>
    <col min="15272" max="15272" width="12.28515625" style="1" customWidth="1"/>
    <col min="15273" max="15273" width="11.28515625" style="1" customWidth="1"/>
    <col min="15274" max="15279" width="10.7109375" style="1" customWidth="1"/>
    <col min="15280" max="15280" width="12.85546875" style="1" customWidth="1"/>
    <col min="15281" max="15281" width="10.7109375" style="1" customWidth="1"/>
    <col min="15282" max="15282" width="11" style="1" customWidth="1"/>
    <col min="15283" max="15284" width="9.140625" style="1" customWidth="1"/>
    <col min="15285" max="15285" width="14.140625" style="1" customWidth="1"/>
    <col min="15286" max="15286" width="11.42578125" style="1" customWidth="1"/>
    <col min="15287" max="15287" width="11.28515625" style="1" customWidth="1"/>
    <col min="15288" max="15288" width="12.28515625" style="1" customWidth="1"/>
    <col min="15289" max="15289" width="11.28515625" style="1" customWidth="1"/>
    <col min="15290" max="15295" width="10.7109375" style="1" customWidth="1"/>
    <col min="15296" max="15296" width="12.85546875" style="1" customWidth="1"/>
    <col min="15297" max="15297" width="10.7109375" style="1" customWidth="1"/>
    <col min="15298" max="15298" width="11" style="1" customWidth="1"/>
    <col min="15299" max="15300" width="9.140625" style="1" customWidth="1"/>
    <col min="15301" max="15301" width="14.140625" style="1" customWidth="1"/>
    <col min="15302" max="15302" width="11.42578125" style="1" customWidth="1"/>
    <col min="15303" max="15303" width="11.28515625" style="1" customWidth="1"/>
    <col min="15304" max="15304" width="12.28515625" style="1" customWidth="1"/>
    <col min="15305" max="15305" width="11.28515625" style="1" customWidth="1"/>
    <col min="15306" max="15311" width="10.7109375" style="1" customWidth="1"/>
    <col min="15312" max="15312" width="12.85546875" style="1" customWidth="1"/>
    <col min="15313" max="15313" width="10.7109375" style="1" customWidth="1"/>
    <col min="15314" max="15314" width="11" style="1" customWidth="1"/>
    <col min="15315" max="15316" width="9.140625" style="1" customWidth="1"/>
    <col min="15317" max="15317" width="14.140625" style="1" customWidth="1"/>
    <col min="15318" max="15318" width="11.42578125" style="1" customWidth="1"/>
    <col min="15319" max="15319" width="11.28515625" style="1" customWidth="1"/>
    <col min="15320" max="15320" width="12.28515625" style="1" customWidth="1"/>
    <col min="15321" max="15321" width="11.28515625" style="1" customWidth="1"/>
    <col min="15322" max="15327" width="10.7109375" style="1" customWidth="1"/>
    <col min="15328" max="15328" width="12.85546875" style="1" customWidth="1"/>
    <col min="15329" max="15329" width="10.7109375" style="1" customWidth="1"/>
    <col min="15330" max="15330" width="11" style="1" customWidth="1"/>
    <col min="15331" max="15332" width="9.140625" style="1" customWidth="1"/>
    <col min="15333" max="15333" width="14.140625" style="1" customWidth="1"/>
    <col min="15334" max="15334" width="11.42578125" style="1" customWidth="1"/>
    <col min="15335" max="15335" width="11.28515625" style="1" customWidth="1"/>
    <col min="15336" max="15336" width="12.28515625" style="1" customWidth="1"/>
    <col min="15337" max="15337" width="11.28515625" style="1" customWidth="1"/>
    <col min="15338" max="15343" width="10.7109375" style="1" customWidth="1"/>
    <col min="15344" max="15344" width="12.85546875" style="1" customWidth="1"/>
    <col min="15345" max="15345" width="10.7109375" style="1" customWidth="1"/>
    <col min="15346" max="15346" width="11" style="1" customWidth="1"/>
    <col min="15347" max="15348" width="9.140625" style="1" customWidth="1"/>
    <col min="15349" max="15349" width="14.140625" style="1" customWidth="1"/>
    <col min="15350" max="15350" width="11.42578125" style="1" customWidth="1"/>
    <col min="15351" max="15351" width="11.28515625" style="1" customWidth="1"/>
    <col min="15352" max="15352" width="12.28515625" style="1" customWidth="1"/>
    <col min="15353" max="15353" width="11.28515625" style="1" customWidth="1"/>
    <col min="15354" max="15359" width="10.7109375" style="1" customWidth="1"/>
    <col min="15360" max="15360" width="12.85546875" style="1" customWidth="1"/>
    <col min="15361" max="15361" width="10.7109375" style="1" customWidth="1"/>
    <col min="15362" max="15362" width="11" style="1" customWidth="1"/>
    <col min="15363" max="15364" width="9.140625" style="1" customWidth="1"/>
    <col min="15365" max="15365" width="14.140625" style="1" customWidth="1"/>
    <col min="15366" max="15366" width="11.42578125" style="1" customWidth="1"/>
    <col min="15367" max="15367" width="11.28515625" style="1" customWidth="1"/>
    <col min="15368" max="15368" width="12.28515625" style="1" customWidth="1"/>
    <col min="15369" max="15369" width="11.28515625" style="1" customWidth="1"/>
    <col min="15370" max="15375" width="10.7109375" style="1" bestFit="1" customWidth="1"/>
    <col min="15376" max="15376" width="12.85546875" style="1" customWidth="1"/>
    <col min="15377" max="15377" width="10.7109375" style="1" customWidth="1"/>
    <col min="15378" max="15378" width="11" style="1" customWidth="1"/>
    <col min="15379" max="15379" width="12" style="1" customWidth="1"/>
    <col min="15380" max="15424" width="9.140625" style="1"/>
    <col min="15425" max="15425" width="6" style="1" customWidth="1"/>
    <col min="15426" max="15426" width="9.140625" style="1"/>
    <col min="15427" max="15427" width="15.42578125" style="1" customWidth="1"/>
    <col min="15428" max="15428" width="14.85546875" style="1" customWidth="1"/>
    <col min="15429" max="15429" width="14.140625" style="1" customWidth="1"/>
    <col min="15430" max="15430" width="11.42578125" style="1" customWidth="1"/>
    <col min="15431" max="15431" width="11.28515625" style="1" customWidth="1"/>
    <col min="15432" max="15432" width="12.28515625" style="1" customWidth="1"/>
    <col min="15433" max="15433" width="11.28515625" style="1" customWidth="1"/>
    <col min="15434" max="15439" width="10.7109375" style="1" customWidth="1"/>
    <col min="15440" max="15440" width="12.85546875" style="1" customWidth="1"/>
    <col min="15441" max="15441" width="10.7109375" style="1" customWidth="1"/>
    <col min="15442" max="15442" width="11" style="1" customWidth="1"/>
    <col min="15443" max="15444" width="9.140625" style="1" customWidth="1"/>
    <col min="15445" max="15445" width="14.140625" style="1" customWidth="1"/>
    <col min="15446" max="15446" width="11.42578125" style="1" customWidth="1"/>
    <col min="15447" max="15447" width="11.28515625" style="1" customWidth="1"/>
    <col min="15448" max="15448" width="12.28515625" style="1" customWidth="1"/>
    <col min="15449" max="15449" width="11.28515625" style="1" customWidth="1"/>
    <col min="15450" max="15455" width="10.7109375" style="1" customWidth="1"/>
    <col min="15456" max="15456" width="12.85546875" style="1" customWidth="1"/>
    <col min="15457" max="15457" width="10.7109375" style="1" customWidth="1"/>
    <col min="15458" max="15458" width="11" style="1" customWidth="1"/>
    <col min="15459" max="15460" width="9.140625" style="1" customWidth="1"/>
    <col min="15461" max="15461" width="14.140625" style="1" customWidth="1"/>
    <col min="15462" max="15462" width="11.42578125" style="1" customWidth="1"/>
    <col min="15463" max="15463" width="11.28515625" style="1" customWidth="1"/>
    <col min="15464" max="15464" width="12.28515625" style="1" customWidth="1"/>
    <col min="15465" max="15465" width="11.28515625" style="1" customWidth="1"/>
    <col min="15466" max="15471" width="10.7109375" style="1" customWidth="1"/>
    <col min="15472" max="15472" width="12.85546875" style="1" customWidth="1"/>
    <col min="15473" max="15473" width="10.7109375" style="1" customWidth="1"/>
    <col min="15474" max="15474" width="11" style="1" customWidth="1"/>
    <col min="15475" max="15476" width="9.140625" style="1" customWidth="1"/>
    <col min="15477" max="15477" width="14.140625" style="1" customWidth="1"/>
    <col min="15478" max="15478" width="11.42578125" style="1" customWidth="1"/>
    <col min="15479" max="15479" width="11.28515625" style="1" customWidth="1"/>
    <col min="15480" max="15480" width="12.28515625" style="1" customWidth="1"/>
    <col min="15481" max="15481" width="11.28515625" style="1" customWidth="1"/>
    <col min="15482" max="15487" width="10.7109375" style="1" customWidth="1"/>
    <col min="15488" max="15488" width="12.85546875" style="1" customWidth="1"/>
    <col min="15489" max="15489" width="10.7109375" style="1" customWidth="1"/>
    <col min="15490" max="15490" width="11" style="1" customWidth="1"/>
    <col min="15491" max="15492" width="9.140625" style="1" customWidth="1"/>
    <col min="15493" max="15493" width="14.140625" style="1" customWidth="1"/>
    <col min="15494" max="15494" width="11.42578125" style="1" customWidth="1"/>
    <col min="15495" max="15495" width="11.28515625" style="1" customWidth="1"/>
    <col min="15496" max="15496" width="12.28515625" style="1" customWidth="1"/>
    <col min="15497" max="15497" width="11.28515625" style="1" customWidth="1"/>
    <col min="15498" max="15503" width="10.7109375" style="1" customWidth="1"/>
    <col min="15504" max="15504" width="12.85546875" style="1" customWidth="1"/>
    <col min="15505" max="15505" width="10.7109375" style="1" customWidth="1"/>
    <col min="15506" max="15506" width="11" style="1" customWidth="1"/>
    <col min="15507" max="15508" width="9.140625" style="1" customWidth="1"/>
    <col min="15509" max="15509" width="14.140625" style="1" customWidth="1"/>
    <col min="15510" max="15510" width="11.42578125" style="1" customWidth="1"/>
    <col min="15511" max="15511" width="11.28515625" style="1" customWidth="1"/>
    <col min="15512" max="15512" width="12.28515625" style="1" customWidth="1"/>
    <col min="15513" max="15513" width="11.28515625" style="1" customWidth="1"/>
    <col min="15514" max="15519" width="10.7109375" style="1" customWidth="1"/>
    <col min="15520" max="15520" width="12.85546875" style="1" customWidth="1"/>
    <col min="15521" max="15521" width="10.7109375" style="1" customWidth="1"/>
    <col min="15522" max="15522" width="11" style="1" customWidth="1"/>
    <col min="15523" max="15524" width="9.140625" style="1" customWidth="1"/>
    <col min="15525" max="15525" width="14.140625" style="1" customWidth="1"/>
    <col min="15526" max="15526" width="11.42578125" style="1" customWidth="1"/>
    <col min="15527" max="15527" width="11.28515625" style="1" customWidth="1"/>
    <col min="15528" max="15528" width="12.28515625" style="1" customWidth="1"/>
    <col min="15529" max="15529" width="11.28515625" style="1" customWidth="1"/>
    <col min="15530" max="15535" width="10.7109375" style="1" customWidth="1"/>
    <col min="15536" max="15536" width="12.85546875" style="1" customWidth="1"/>
    <col min="15537" max="15537" width="10.7109375" style="1" customWidth="1"/>
    <col min="15538" max="15538" width="11" style="1" customWidth="1"/>
    <col min="15539" max="15540" width="9.140625" style="1" customWidth="1"/>
    <col min="15541" max="15541" width="14.140625" style="1" customWidth="1"/>
    <col min="15542" max="15542" width="11.42578125" style="1" customWidth="1"/>
    <col min="15543" max="15543" width="11.28515625" style="1" customWidth="1"/>
    <col min="15544" max="15544" width="12.28515625" style="1" customWidth="1"/>
    <col min="15545" max="15545" width="11.28515625" style="1" customWidth="1"/>
    <col min="15546" max="15551" width="10.7109375" style="1" customWidth="1"/>
    <col min="15552" max="15552" width="12.85546875" style="1" customWidth="1"/>
    <col min="15553" max="15553" width="10.7109375" style="1" customWidth="1"/>
    <col min="15554" max="15554" width="11" style="1" customWidth="1"/>
    <col min="15555" max="15556" width="9.140625" style="1" customWidth="1"/>
    <col min="15557" max="15557" width="14.140625" style="1" customWidth="1"/>
    <col min="15558" max="15558" width="11.42578125" style="1" customWidth="1"/>
    <col min="15559" max="15559" width="11.28515625" style="1" customWidth="1"/>
    <col min="15560" max="15560" width="12.28515625" style="1" customWidth="1"/>
    <col min="15561" max="15561" width="11.28515625" style="1" customWidth="1"/>
    <col min="15562" max="15567" width="10.7109375" style="1" customWidth="1"/>
    <col min="15568" max="15568" width="12.85546875" style="1" customWidth="1"/>
    <col min="15569" max="15569" width="10.7109375" style="1" customWidth="1"/>
    <col min="15570" max="15570" width="11" style="1" customWidth="1"/>
    <col min="15571" max="15572" width="9.140625" style="1" customWidth="1"/>
    <col min="15573" max="15573" width="14.140625" style="1" customWidth="1"/>
    <col min="15574" max="15574" width="11.42578125" style="1" customWidth="1"/>
    <col min="15575" max="15575" width="11.28515625" style="1" customWidth="1"/>
    <col min="15576" max="15576" width="12.28515625" style="1" customWidth="1"/>
    <col min="15577" max="15577" width="11.28515625" style="1" customWidth="1"/>
    <col min="15578" max="15583" width="10.7109375" style="1" customWidth="1"/>
    <col min="15584" max="15584" width="12.85546875" style="1" customWidth="1"/>
    <col min="15585" max="15585" width="10.7109375" style="1" customWidth="1"/>
    <col min="15586" max="15586" width="11" style="1" customWidth="1"/>
    <col min="15587" max="15588" width="9.140625" style="1" customWidth="1"/>
    <col min="15589" max="15589" width="14.140625" style="1" customWidth="1"/>
    <col min="15590" max="15590" width="11.42578125" style="1" customWidth="1"/>
    <col min="15591" max="15591" width="11.28515625" style="1" customWidth="1"/>
    <col min="15592" max="15592" width="12.28515625" style="1" customWidth="1"/>
    <col min="15593" max="15593" width="11.28515625" style="1" customWidth="1"/>
    <col min="15594" max="15599" width="10.7109375" style="1" customWidth="1"/>
    <col min="15600" max="15600" width="12.85546875" style="1" customWidth="1"/>
    <col min="15601" max="15601" width="10.7109375" style="1" customWidth="1"/>
    <col min="15602" max="15602" width="11" style="1" customWidth="1"/>
    <col min="15603" max="15604" width="9.140625" style="1" customWidth="1"/>
    <col min="15605" max="15605" width="14.140625" style="1" customWidth="1"/>
    <col min="15606" max="15606" width="11.42578125" style="1" customWidth="1"/>
    <col min="15607" max="15607" width="11.28515625" style="1" customWidth="1"/>
    <col min="15608" max="15608" width="12.28515625" style="1" customWidth="1"/>
    <col min="15609" max="15609" width="11.28515625" style="1" customWidth="1"/>
    <col min="15610" max="15615" width="10.7109375" style="1" customWidth="1"/>
    <col min="15616" max="15616" width="12.85546875" style="1" customWidth="1"/>
    <col min="15617" max="15617" width="10.7109375" style="1" customWidth="1"/>
    <col min="15618" max="15618" width="11" style="1" customWidth="1"/>
    <col min="15619" max="15620" width="9.140625" style="1" customWidth="1"/>
    <col min="15621" max="15621" width="14.140625" style="1" customWidth="1"/>
    <col min="15622" max="15622" width="11.42578125" style="1" customWidth="1"/>
    <col min="15623" max="15623" width="11.28515625" style="1" customWidth="1"/>
    <col min="15624" max="15624" width="12.28515625" style="1" customWidth="1"/>
    <col min="15625" max="15625" width="11.28515625" style="1" customWidth="1"/>
    <col min="15626" max="15631" width="10.7109375" style="1" bestFit="1" customWidth="1"/>
    <col min="15632" max="15632" width="12.85546875" style="1" customWidth="1"/>
    <col min="15633" max="15633" width="10.7109375" style="1" customWidth="1"/>
    <col min="15634" max="15634" width="11" style="1" customWidth="1"/>
    <col min="15635" max="15635" width="12" style="1" customWidth="1"/>
    <col min="15636" max="15680" width="9.140625" style="1"/>
    <col min="15681" max="15681" width="6" style="1" customWidth="1"/>
    <col min="15682" max="15682" width="9.140625" style="1"/>
    <col min="15683" max="15683" width="15.42578125" style="1" customWidth="1"/>
    <col min="15684" max="15684" width="14.85546875" style="1" customWidth="1"/>
    <col min="15685" max="15685" width="14.140625" style="1" customWidth="1"/>
    <col min="15686" max="15686" width="11.42578125" style="1" customWidth="1"/>
    <col min="15687" max="15687" width="11.28515625" style="1" customWidth="1"/>
    <col min="15688" max="15688" width="12.28515625" style="1" customWidth="1"/>
    <col min="15689" max="15689" width="11.28515625" style="1" customWidth="1"/>
    <col min="15690" max="15695" width="10.7109375" style="1" customWidth="1"/>
    <col min="15696" max="15696" width="12.85546875" style="1" customWidth="1"/>
    <col min="15697" max="15697" width="10.7109375" style="1" customWidth="1"/>
    <col min="15698" max="15698" width="11" style="1" customWidth="1"/>
    <col min="15699" max="15700" width="9.140625" style="1" customWidth="1"/>
    <col min="15701" max="15701" width="14.140625" style="1" customWidth="1"/>
    <col min="15702" max="15702" width="11.42578125" style="1" customWidth="1"/>
    <col min="15703" max="15703" width="11.28515625" style="1" customWidth="1"/>
    <col min="15704" max="15704" width="12.28515625" style="1" customWidth="1"/>
    <col min="15705" max="15705" width="11.28515625" style="1" customWidth="1"/>
    <col min="15706" max="15711" width="10.7109375" style="1" customWidth="1"/>
    <col min="15712" max="15712" width="12.85546875" style="1" customWidth="1"/>
    <col min="15713" max="15713" width="10.7109375" style="1" customWidth="1"/>
    <col min="15714" max="15714" width="11" style="1" customWidth="1"/>
    <col min="15715" max="15716" width="9.140625" style="1" customWidth="1"/>
    <col min="15717" max="15717" width="14.140625" style="1" customWidth="1"/>
    <col min="15718" max="15718" width="11.42578125" style="1" customWidth="1"/>
    <col min="15719" max="15719" width="11.28515625" style="1" customWidth="1"/>
    <col min="15720" max="15720" width="12.28515625" style="1" customWidth="1"/>
    <col min="15721" max="15721" width="11.28515625" style="1" customWidth="1"/>
    <col min="15722" max="15727" width="10.7109375" style="1" customWidth="1"/>
    <col min="15728" max="15728" width="12.85546875" style="1" customWidth="1"/>
    <col min="15729" max="15729" width="10.7109375" style="1" customWidth="1"/>
    <col min="15730" max="15730" width="11" style="1" customWidth="1"/>
    <col min="15731" max="15732" width="9.140625" style="1" customWidth="1"/>
    <col min="15733" max="15733" width="14.140625" style="1" customWidth="1"/>
    <col min="15734" max="15734" width="11.42578125" style="1" customWidth="1"/>
    <col min="15735" max="15735" width="11.28515625" style="1" customWidth="1"/>
    <col min="15736" max="15736" width="12.28515625" style="1" customWidth="1"/>
    <col min="15737" max="15737" width="11.28515625" style="1" customWidth="1"/>
    <col min="15738" max="15743" width="10.7109375" style="1" customWidth="1"/>
    <col min="15744" max="15744" width="12.85546875" style="1" customWidth="1"/>
    <col min="15745" max="15745" width="10.7109375" style="1" customWidth="1"/>
    <col min="15746" max="15746" width="11" style="1" customWidth="1"/>
    <col min="15747" max="15748" width="9.140625" style="1" customWidth="1"/>
    <col min="15749" max="15749" width="14.140625" style="1" customWidth="1"/>
    <col min="15750" max="15750" width="11.42578125" style="1" customWidth="1"/>
    <col min="15751" max="15751" width="11.28515625" style="1" customWidth="1"/>
    <col min="15752" max="15752" width="12.28515625" style="1" customWidth="1"/>
    <col min="15753" max="15753" width="11.28515625" style="1" customWidth="1"/>
    <col min="15754" max="15759" width="10.7109375" style="1" customWidth="1"/>
    <col min="15760" max="15760" width="12.85546875" style="1" customWidth="1"/>
    <col min="15761" max="15761" width="10.7109375" style="1" customWidth="1"/>
    <col min="15762" max="15762" width="11" style="1" customWidth="1"/>
    <col min="15763" max="15764" width="9.140625" style="1" customWidth="1"/>
    <col min="15765" max="15765" width="14.140625" style="1" customWidth="1"/>
    <col min="15766" max="15766" width="11.42578125" style="1" customWidth="1"/>
    <col min="15767" max="15767" width="11.28515625" style="1" customWidth="1"/>
    <col min="15768" max="15768" width="12.28515625" style="1" customWidth="1"/>
    <col min="15769" max="15769" width="11.28515625" style="1" customWidth="1"/>
    <col min="15770" max="15775" width="10.7109375" style="1" customWidth="1"/>
    <col min="15776" max="15776" width="12.85546875" style="1" customWidth="1"/>
    <col min="15777" max="15777" width="10.7109375" style="1" customWidth="1"/>
    <col min="15778" max="15778" width="11" style="1" customWidth="1"/>
    <col min="15779" max="15780" width="9.140625" style="1" customWidth="1"/>
    <col min="15781" max="15781" width="14.140625" style="1" customWidth="1"/>
    <col min="15782" max="15782" width="11.42578125" style="1" customWidth="1"/>
    <col min="15783" max="15783" width="11.28515625" style="1" customWidth="1"/>
    <col min="15784" max="15784" width="12.28515625" style="1" customWidth="1"/>
    <col min="15785" max="15785" width="11.28515625" style="1" customWidth="1"/>
    <col min="15786" max="15791" width="10.7109375" style="1" customWidth="1"/>
    <col min="15792" max="15792" width="12.85546875" style="1" customWidth="1"/>
    <col min="15793" max="15793" width="10.7109375" style="1" customWidth="1"/>
    <col min="15794" max="15794" width="11" style="1" customWidth="1"/>
    <col min="15795" max="15796" width="9.140625" style="1" customWidth="1"/>
    <col min="15797" max="15797" width="14.140625" style="1" customWidth="1"/>
    <col min="15798" max="15798" width="11.42578125" style="1" customWidth="1"/>
    <col min="15799" max="15799" width="11.28515625" style="1" customWidth="1"/>
    <col min="15800" max="15800" width="12.28515625" style="1" customWidth="1"/>
    <col min="15801" max="15801" width="11.28515625" style="1" customWidth="1"/>
    <col min="15802" max="15807" width="10.7109375" style="1" customWidth="1"/>
    <col min="15808" max="15808" width="12.85546875" style="1" customWidth="1"/>
    <col min="15809" max="15809" width="10.7109375" style="1" customWidth="1"/>
    <col min="15810" max="15810" width="11" style="1" customWidth="1"/>
    <col min="15811" max="15812" width="9.140625" style="1" customWidth="1"/>
    <col min="15813" max="15813" width="14.140625" style="1" customWidth="1"/>
    <col min="15814" max="15814" width="11.42578125" style="1" customWidth="1"/>
    <col min="15815" max="15815" width="11.28515625" style="1" customWidth="1"/>
    <col min="15816" max="15816" width="12.28515625" style="1" customWidth="1"/>
    <col min="15817" max="15817" width="11.28515625" style="1" customWidth="1"/>
    <col min="15818" max="15823" width="10.7109375" style="1" customWidth="1"/>
    <col min="15824" max="15824" width="12.85546875" style="1" customWidth="1"/>
    <col min="15825" max="15825" width="10.7109375" style="1" customWidth="1"/>
    <col min="15826" max="15826" width="11" style="1" customWidth="1"/>
    <col min="15827" max="15828" width="9.140625" style="1" customWidth="1"/>
    <col min="15829" max="15829" width="14.140625" style="1" customWidth="1"/>
    <col min="15830" max="15830" width="11.42578125" style="1" customWidth="1"/>
    <col min="15831" max="15831" width="11.28515625" style="1" customWidth="1"/>
    <col min="15832" max="15832" width="12.28515625" style="1" customWidth="1"/>
    <col min="15833" max="15833" width="11.28515625" style="1" customWidth="1"/>
    <col min="15834" max="15839" width="10.7109375" style="1" customWidth="1"/>
    <col min="15840" max="15840" width="12.85546875" style="1" customWidth="1"/>
    <col min="15841" max="15841" width="10.7109375" style="1" customWidth="1"/>
    <col min="15842" max="15842" width="11" style="1" customWidth="1"/>
    <col min="15843" max="15844" width="9.140625" style="1" customWidth="1"/>
    <col min="15845" max="15845" width="14.140625" style="1" customWidth="1"/>
    <col min="15846" max="15846" width="11.42578125" style="1" customWidth="1"/>
    <col min="15847" max="15847" width="11.28515625" style="1" customWidth="1"/>
    <col min="15848" max="15848" width="12.28515625" style="1" customWidth="1"/>
    <col min="15849" max="15849" width="11.28515625" style="1" customWidth="1"/>
    <col min="15850" max="15855" width="10.7109375" style="1" customWidth="1"/>
    <col min="15856" max="15856" width="12.85546875" style="1" customWidth="1"/>
    <col min="15857" max="15857" width="10.7109375" style="1" customWidth="1"/>
    <col min="15858" max="15858" width="11" style="1" customWidth="1"/>
    <col min="15859" max="15860" width="9.140625" style="1" customWidth="1"/>
    <col min="15861" max="15861" width="14.140625" style="1" customWidth="1"/>
    <col min="15862" max="15862" width="11.42578125" style="1" customWidth="1"/>
    <col min="15863" max="15863" width="11.28515625" style="1" customWidth="1"/>
    <col min="15864" max="15864" width="12.28515625" style="1" customWidth="1"/>
    <col min="15865" max="15865" width="11.28515625" style="1" customWidth="1"/>
    <col min="15866" max="15871" width="10.7109375" style="1" customWidth="1"/>
    <col min="15872" max="15872" width="12.85546875" style="1" customWidth="1"/>
    <col min="15873" max="15873" width="10.7109375" style="1" customWidth="1"/>
    <col min="15874" max="15874" width="11" style="1" customWidth="1"/>
    <col min="15875" max="15876" width="9.140625" style="1" customWidth="1"/>
    <col min="15877" max="15877" width="14.140625" style="1" customWidth="1"/>
    <col min="15878" max="15878" width="11.42578125" style="1" customWidth="1"/>
    <col min="15879" max="15879" width="11.28515625" style="1" customWidth="1"/>
    <col min="15880" max="15880" width="12.28515625" style="1" customWidth="1"/>
    <col min="15881" max="15881" width="11.28515625" style="1" customWidth="1"/>
    <col min="15882" max="15887" width="10.7109375" style="1" bestFit="1" customWidth="1"/>
    <col min="15888" max="15888" width="12.85546875" style="1" customWidth="1"/>
    <col min="15889" max="15889" width="10.7109375" style="1" customWidth="1"/>
    <col min="15890" max="15890" width="11" style="1" customWidth="1"/>
    <col min="15891" max="15891" width="12" style="1" customWidth="1"/>
    <col min="15892" max="15936" width="9.140625" style="1"/>
    <col min="15937" max="15937" width="6" style="1" customWidth="1"/>
    <col min="15938" max="15938" width="9.140625" style="1"/>
    <col min="15939" max="15939" width="15.42578125" style="1" customWidth="1"/>
    <col min="15940" max="15940" width="14.85546875" style="1" customWidth="1"/>
    <col min="15941" max="15941" width="14.140625" style="1" customWidth="1"/>
    <col min="15942" max="15942" width="11.42578125" style="1" customWidth="1"/>
    <col min="15943" max="15943" width="11.28515625" style="1" customWidth="1"/>
    <col min="15944" max="15944" width="12.28515625" style="1" customWidth="1"/>
    <col min="15945" max="15945" width="11.28515625" style="1" customWidth="1"/>
    <col min="15946" max="15951" width="10.7109375" style="1" customWidth="1"/>
    <col min="15952" max="15952" width="12.85546875" style="1" customWidth="1"/>
    <col min="15953" max="15953" width="10.7109375" style="1" customWidth="1"/>
    <col min="15954" max="15954" width="11" style="1" customWidth="1"/>
    <col min="15955" max="15956" width="9.140625" style="1" customWidth="1"/>
    <col min="15957" max="15957" width="14.140625" style="1" customWidth="1"/>
    <col min="15958" max="15958" width="11.42578125" style="1" customWidth="1"/>
    <col min="15959" max="15959" width="11.28515625" style="1" customWidth="1"/>
    <col min="15960" max="15960" width="12.28515625" style="1" customWidth="1"/>
    <col min="15961" max="15961" width="11.28515625" style="1" customWidth="1"/>
    <col min="15962" max="15967" width="10.7109375" style="1" customWidth="1"/>
    <col min="15968" max="15968" width="12.85546875" style="1" customWidth="1"/>
    <col min="15969" max="15969" width="10.7109375" style="1" customWidth="1"/>
    <col min="15970" max="15970" width="11" style="1" customWidth="1"/>
    <col min="15971" max="15972" width="9.140625" style="1" customWidth="1"/>
    <col min="15973" max="15973" width="14.140625" style="1" customWidth="1"/>
    <col min="15974" max="15974" width="11.42578125" style="1" customWidth="1"/>
    <col min="15975" max="15975" width="11.28515625" style="1" customWidth="1"/>
    <col min="15976" max="15976" width="12.28515625" style="1" customWidth="1"/>
    <col min="15977" max="15977" width="11.28515625" style="1" customWidth="1"/>
    <col min="15978" max="15983" width="10.7109375" style="1" customWidth="1"/>
    <col min="15984" max="15984" width="12.85546875" style="1" customWidth="1"/>
    <col min="15985" max="15985" width="10.7109375" style="1" customWidth="1"/>
    <col min="15986" max="15986" width="11" style="1" customWidth="1"/>
    <col min="15987" max="15988" width="9.140625" style="1" customWidth="1"/>
    <col min="15989" max="15989" width="14.140625" style="1" customWidth="1"/>
    <col min="15990" max="15990" width="11.42578125" style="1" customWidth="1"/>
    <col min="15991" max="15991" width="11.28515625" style="1" customWidth="1"/>
    <col min="15992" max="15992" width="12.28515625" style="1" customWidth="1"/>
    <col min="15993" max="15993" width="11.28515625" style="1" customWidth="1"/>
    <col min="15994" max="15999" width="10.7109375" style="1" customWidth="1"/>
    <col min="16000" max="16000" width="12.85546875" style="1" customWidth="1"/>
    <col min="16001" max="16001" width="10.7109375" style="1" customWidth="1"/>
    <col min="16002" max="16002" width="11" style="1" customWidth="1"/>
    <col min="16003" max="16004" width="9.140625" style="1" customWidth="1"/>
    <col min="16005" max="16005" width="14.140625" style="1" customWidth="1"/>
    <col min="16006" max="16006" width="11.42578125" style="1" customWidth="1"/>
    <col min="16007" max="16007" width="11.28515625" style="1" customWidth="1"/>
    <col min="16008" max="16008" width="12.28515625" style="1" customWidth="1"/>
    <col min="16009" max="16009" width="11.28515625" style="1" customWidth="1"/>
    <col min="16010" max="16015" width="10.7109375" style="1" customWidth="1"/>
    <col min="16016" max="16016" width="12.85546875" style="1" customWidth="1"/>
    <col min="16017" max="16017" width="10.7109375" style="1" customWidth="1"/>
    <col min="16018" max="16018" width="11" style="1" customWidth="1"/>
    <col min="16019" max="16020" width="9.140625" style="1" customWidth="1"/>
    <col min="16021" max="16021" width="14.140625" style="1" customWidth="1"/>
    <col min="16022" max="16022" width="11.42578125" style="1" customWidth="1"/>
    <col min="16023" max="16023" width="11.28515625" style="1" customWidth="1"/>
    <col min="16024" max="16024" width="12.28515625" style="1" customWidth="1"/>
    <col min="16025" max="16025" width="11.28515625" style="1" customWidth="1"/>
    <col min="16026" max="16031" width="10.7109375" style="1" customWidth="1"/>
    <col min="16032" max="16032" width="12.85546875" style="1" customWidth="1"/>
    <col min="16033" max="16033" width="10.7109375" style="1" customWidth="1"/>
    <col min="16034" max="16034" width="11" style="1" customWidth="1"/>
    <col min="16035" max="16036" width="9.140625" style="1" customWidth="1"/>
    <col min="16037" max="16037" width="14.140625" style="1" customWidth="1"/>
    <col min="16038" max="16038" width="11.42578125" style="1" customWidth="1"/>
    <col min="16039" max="16039" width="11.28515625" style="1" customWidth="1"/>
    <col min="16040" max="16040" width="12.28515625" style="1" customWidth="1"/>
    <col min="16041" max="16041" width="11.28515625" style="1" customWidth="1"/>
    <col min="16042" max="16047" width="10.7109375" style="1" customWidth="1"/>
    <col min="16048" max="16048" width="12.85546875" style="1" customWidth="1"/>
    <col min="16049" max="16049" width="10.7109375" style="1" customWidth="1"/>
    <col min="16050" max="16050" width="11" style="1" customWidth="1"/>
    <col min="16051" max="16052" width="9.140625" style="1" customWidth="1"/>
    <col min="16053" max="16053" width="14.140625" style="1" customWidth="1"/>
    <col min="16054" max="16054" width="11.42578125" style="1" customWidth="1"/>
    <col min="16055" max="16055" width="11.28515625" style="1" customWidth="1"/>
    <col min="16056" max="16056" width="12.28515625" style="1" customWidth="1"/>
    <col min="16057" max="16057" width="11.28515625" style="1" customWidth="1"/>
    <col min="16058" max="16063" width="10.7109375" style="1" customWidth="1"/>
    <col min="16064" max="16064" width="12.85546875" style="1" customWidth="1"/>
    <col min="16065" max="16065" width="10.7109375" style="1" customWidth="1"/>
    <col min="16066" max="16066" width="11" style="1" customWidth="1"/>
    <col min="16067" max="16068" width="9.140625" style="1" customWidth="1"/>
    <col min="16069" max="16069" width="14.140625" style="1" customWidth="1"/>
    <col min="16070" max="16070" width="11.42578125" style="1" customWidth="1"/>
    <col min="16071" max="16071" width="11.28515625" style="1" customWidth="1"/>
    <col min="16072" max="16072" width="12.28515625" style="1" customWidth="1"/>
    <col min="16073" max="16073" width="11.28515625" style="1" customWidth="1"/>
    <col min="16074" max="16079" width="10.7109375" style="1" customWidth="1"/>
    <col min="16080" max="16080" width="12.85546875" style="1" customWidth="1"/>
    <col min="16081" max="16081" width="10.7109375" style="1" customWidth="1"/>
    <col min="16082" max="16082" width="11" style="1" customWidth="1"/>
    <col min="16083" max="16084" width="9.140625" style="1" customWidth="1"/>
    <col min="16085" max="16085" width="14.140625" style="1" customWidth="1"/>
    <col min="16086" max="16086" width="11.42578125" style="1" customWidth="1"/>
    <col min="16087" max="16087" width="11.28515625" style="1" customWidth="1"/>
    <col min="16088" max="16088" width="12.28515625" style="1" customWidth="1"/>
    <col min="16089" max="16089" width="11.28515625" style="1" customWidth="1"/>
    <col min="16090" max="16095" width="10.7109375" style="1" customWidth="1"/>
    <col min="16096" max="16096" width="12.85546875" style="1" customWidth="1"/>
    <col min="16097" max="16097" width="10.7109375" style="1" customWidth="1"/>
    <col min="16098" max="16098" width="11" style="1" customWidth="1"/>
    <col min="16099" max="16100" width="9.140625" style="1" customWidth="1"/>
    <col min="16101" max="16101" width="14.140625" style="1" customWidth="1"/>
    <col min="16102" max="16102" width="11.42578125" style="1" customWidth="1"/>
    <col min="16103" max="16103" width="11.28515625" style="1" customWidth="1"/>
    <col min="16104" max="16104" width="12.28515625" style="1" customWidth="1"/>
    <col min="16105" max="16105" width="11.28515625" style="1" customWidth="1"/>
    <col min="16106" max="16111" width="10.7109375" style="1" customWidth="1"/>
    <col min="16112" max="16112" width="12.85546875" style="1" customWidth="1"/>
    <col min="16113" max="16113" width="10.7109375" style="1" customWidth="1"/>
    <col min="16114" max="16114" width="11" style="1" customWidth="1"/>
    <col min="16115" max="16116" width="9.140625" style="1" customWidth="1"/>
    <col min="16117" max="16117" width="14.140625" style="1" customWidth="1"/>
    <col min="16118" max="16118" width="11.42578125" style="1" customWidth="1"/>
    <col min="16119" max="16119" width="11.28515625" style="1" customWidth="1"/>
    <col min="16120" max="16120" width="12.28515625" style="1" customWidth="1"/>
    <col min="16121" max="16121" width="11.28515625" style="1" customWidth="1"/>
    <col min="16122" max="16127" width="10.7109375" style="1" customWidth="1"/>
    <col min="16128" max="16128" width="12.85546875" style="1" customWidth="1"/>
    <col min="16129" max="16129" width="10.7109375" style="1" customWidth="1"/>
    <col min="16130" max="16130" width="11" style="1" customWidth="1"/>
    <col min="16131" max="16132" width="9.140625" style="1" customWidth="1"/>
    <col min="16133" max="16133" width="14.140625" style="1" customWidth="1"/>
    <col min="16134" max="16134" width="11.42578125" style="1" customWidth="1"/>
    <col min="16135" max="16135" width="11.28515625" style="1" customWidth="1"/>
    <col min="16136" max="16136" width="12.28515625" style="1" customWidth="1"/>
    <col min="16137" max="16137" width="11.28515625" style="1" customWidth="1"/>
    <col min="16138" max="16143" width="10.7109375" style="1" bestFit="1" customWidth="1"/>
    <col min="16144" max="16144" width="12.85546875" style="1" customWidth="1"/>
    <col min="16145" max="16145" width="10.7109375" style="1" customWidth="1"/>
    <col min="16146" max="16146" width="11" style="1" customWidth="1"/>
    <col min="16147" max="16147" width="12" style="1" customWidth="1"/>
    <col min="16148" max="16384" width="9.140625" style="1"/>
  </cols>
  <sheetData>
    <row r="1" spans="1:23" x14ac:dyDescent="0.2">
      <c r="A1" s="83" t="s">
        <v>185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20"/>
      <c r="P1" s="20"/>
      <c r="Q1" s="20"/>
      <c r="R1" s="20"/>
      <c r="S1" s="20"/>
      <c r="T1" s="20"/>
      <c r="U1" s="20"/>
    </row>
    <row r="2" spans="1:23" x14ac:dyDescent="0.2">
      <c r="A2" s="83" t="s">
        <v>62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20"/>
      <c r="P2" s="20"/>
      <c r="Q2" s="20"/>
      <c r="R2" s="20"/>
      <c r="S2" s="20"/>
      <c r="T2" s="20"/>
      <c r="U2" s="20"/>
    </row>
    <row r="3" spans="1:23" s="22" customFormat="1" x14ac:dyDescent="0.2">
      <c r="A3" s="83" t="s">
        <v>176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21"/>
      <c r="P3" s="21"/>
      <c r="Q3" s="21"/>
      <c r="R3" s="21"/>
      <c r="S3" s="21"/>
      <c r="T3" s="21"/>
      <c r="U3" s="21"/>
    </row>
    <row r="4" spans="1:23" ht="13.5" thickBot="1" x14ac:dyDescent="0.25">
      <c r="A4" s="1"/>
      <c r="B4" s="1"/>
      <c r="C4" s="23"/>
      <c r="D4" s="23"/>
      <c r="E4" s="23"/>
      <c r="F4" s="23"/>
      <c r="G4" s="24"/>
      <c r="H4" s="23"/>
      <c r="I4" s="23"/>
      <c r="J4" s="24"/>
      <c r="K4" s="23"/>
      <c r="L4" s="23"/>
      <c r="M4" s="23"/>
      <c r="N4" s="24"/>
      <c r="O4" s="23"/>
      <c r="P4" s="23"/>
      <c r="Q4" s="23"/>
      <c r="R4" s="23"/>
    </row>
    <row r="5" spans="1:23" x14ac:dyDescent="0.2">
      <c r="A5" s="25"/>
      <c r="B5" s="93" t="s">
        <v>63</v>
      </c>
      <c r="C5" s="94"/>
      <c r="D5" s="95"/>
      <c r="E5" s="88" t="s">
        <v>65</v>
      </c>
      <c r="F5" s="91" t="s">
        <v>64</v>
      </c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</row>
    <row r="6" spans="1:23" x14ac:dyDescent="0.2">
      <c r="A6" s="26" t="s">
        <v>1</v>
      </c>
      <c r="B6" s="96"/>
      <c r="C6" s="97"/>
      <c r="D6" s="95"/>
      <c r="E6" s="89"/>
      <c r="F6" s="107" t="s">
        <v>66</v>
      </c>
      <c r="G6" s="84" t="s">
        <v>67</v>
      </c>
      <c r="H6" s="84" t="s">
        <v>68</v>
      </c>
      <c r="I6" s="84" t="s">
        <v>69</v>
      </c>
      <c r="J6" s="86" t="s">
        <v>70</v>
      </c>
      <c r="K6" s="86" t="s">
        <v>71</v>
      </c>
      <c r="L6" s="86" t="s">
        <v>72</v>
      </c>
      <c r="M6" s="86" t="s">
        <v>73</v>
      </c>
      <c r="N6" s="84" t="s">
        <v>74</v>
      </c>
      <c r="O6" s="84" t="s">
        <v>75</v>
      </c>
      <c r="P6" s="84" t="s">
        <v>76</v>
      </c>
      <c r="Q6" s="84" t="s">
        <v>77</v>
      </c>
      <c r="R6" s="84" t="s">
        <v>78</v>
      </c>
    </row>
    <row r="7" spans="1:23" ht="12" customHeight="1" x14ac:dyDescent="0.2">
      <c r="A7" s="26" t="s">
        <v>79</v>
      </c>
      <c r="B7" s="96"/>
      <c r="C7" s="94"/>
      <c r="D7" s="95"/>
      <c r="E7" s="90"/>
      <c r="F7" s="108"/>
      <c r="G7" s="85"/>
      <c r="H7" s="85"/>
      <c r="I7" s="85"/>
      <c r="J7" s="87"/>
      <c r="K7" s="87"/>
      <c r="L7" s="87"/>
      <c r="M7" s="87"/>
      <c r="N7" s="85"/>
      <c r="O7" s="85"/>
      <c r="P7" s="85"/>
      <c r="Q7" s="85"/>
      <c r="R7" s="85"/>
    </row>
    <row r="8" spans="1:23" x14ac:dyDescent="0.2">
      <c r="A8" s="27"/>
      <c r="B8" s="101"/>
      <c r="C8" s="102"/>
      <c r="D8" s="103"/>
      <c r="E8" s="28"/>
      <c r="F8" s="29"/>
      <c r="G8" s="29"/>
      <c r="H8" s="29"/>
      <c r="I8" s="29"/>
      <c r="J8" s="29"/>
      <c r="K8" s="29"/>
      <c r="L8" s="29"/>
      <c r="M8" s="29"/>
      <c r="N8" s="30"/>
      <c r="O8" s="30"/>
      <c r="P8" s="30"/>
      <c r="Q8" s="30"/>
      <c r="R8" s="30"/>
      <c r="V8" s="9"/>
      <c r="W8" s="9"/>
    </row>
    <row r="9" spans="1:23" ht="11.25" customHeight="1" x14ac:dyDescent="0.2">
      <c r="A9" s="31"/>
      <c r="B9" s="104" t="s">
        <v>186</v>
      </c>
      <c r="C9" s="104"/>
      <c r="D9" s="104"/>
      <c r="E9" s="32">
        <f>SUM(F9:R9)</f>
        <v>31759.200000000004</v>
      </c>
      <c r="F9" s="33">
        <v>2545.8000000000002</v>
      </c>
      <c r="G9" s="33">
        <v>2373.1</v>
      </c>
      <c r="H9" s="33">
        <v>962.9</v>
      </c>
      <c r="I9" s="33">
        <v>2370</v>
      </c>
      <c r="J9" s="33">
        <v>1008.6</v>
      </c>
      <c r="K9" s="33">
        <v>3634.3</v>
      </c>
      <c r="L9" s="33">
        <v>3626.2</v>
      </c>
      <c r="M9" s="33">
        <v>1286.2</v>
      </c>
      <c r="N9" s="34">
        <v>4065.8</v>
      </c>
      <c r="O9" s="34">
        <v>3935.2</v>
      </c>
      <c r="P9" s="33">
        <v>3923.4</v>
      </c>
      <c r="Q9" s="33"/>
      <c r="R9" s="33">
        <v>2027.7</v>
      </c>
      <c r="S9" s="9"/>
      <c r="V9" s="9">
        <f>J9+K9+L9+M9</f>
        <v>9555.3000000000011</v>
      </c>
      <c r="W9" s="9">
        <f>L9+K9</f>
        <v>7260.5</v>
      </c>
    </row>
    <row r="10" spans="1:23" x14ac:dyDescent="0.2">
      <c r="A10" s="35"/>
      <c r="B10" s="105" t="s">
        <v>80</v>
      </c>
      <c r="C10" s="105"/>
      <c r="D10" s="105"/>
      <c r="E10" s="36">
        <f>SUM(F10:R10)</f>
        <v>739</v>
      </c>
      <c r="F10" s="37">
        <v>87</v>
      </c>
      <c r="G10" s="37">
        <v>60</v>
      </c>
      <c r="H10" s="37">
        <v>55</v>
      </c>
      <c r="I10" s="37">
        <v>76</v>
      </c>
      <c r="J10" s="37">
        <v>23</v>
      </c>
      <c r="K10" s="37">
        <v>91</v>
      </c>
      <c r="L10" s="37">
        <v>56</v>
      </c>
      <c r="M10" s="37">
        <v>43</v>
      </c>
      <c r="N10" s="38">
        <v>64</v>
      </c>
      <c r="O10" s="37">
        <v>75</v>
      </c>
      <c r="P10" s="37">
        <v>59</v>
      </c>
      <c r="Q10" s="39"/>
      <c r="R10" s="39">
        <v>50</v>
      </c>
      <c r="S10" s="9"/>
      <c r="V10" s="9">
        <f t="shared" ref="V10:V73" si="0">J10+K10+L10+M10</f>
        <v>213</v>
      </c>
      <c r="W10" s="9">
        <f t="shared" ref="W10:W73" si="1">L10+K10</f>
        <v>147</v>
      </c>
    </row>
    <row r="11" spans="1:23" ht="27" customHeight="1" x14ac:dyDescent="0.2">
      <c r="A11" s="40"/>
      <c r="B11" s="106" t="s">
        <v>81</v>
      </c>
      <c r="C11" s="106"/>
      <c r="D11" s="106"/>
      <c r="E11" s="41" t="e">
        <f t="shared" ref="E11:R11" si="2">E14+E24+E31+E40+E70</f>
        <v>#REF!</v>
      </c>
      <c r="F11" s="41" t="e">
        <f t="shared" si="2"/>
        <v>#REF!</v>
      </c>
      <c r="G11" s="41" t="e">
        <f t="shared" si="2"/>
        <v>#REF!</v>
      </c>
      <c r="H11" s="41" t="e">
        <f t="shared" si="2"/>
        <v>#REF!</v>
      </c>
      <c r="I11" s="41" t="e">
        <f t="shared" si="2"/>
        <v>#REF!</v>
      </c>
      <c r="J11" s="41" t="e">
        <f t="shared" si="2"/>
        <v>#REF!</v>
      </c>
      <c r="K11" s="41" t="e">
        <f t="shared" si="2"/>
        <v>#REF!</v>
      </c>
      <c r="L11" s="41" t="e">
        <f t="shared" si="2"/>
        <v>#REF!</v>
      </c>
      <c r="M11" s="41" t="e">
        <f t="shared" si="2"/>
        <v>#REF!</v>
      </c>
      <c r="N11" s="41">
        <f t="shared" si="2"/>
        <v>550073.74</v>
      </c>
      <c r="O11" s="41">
        <f t="shared" si="2"/>
        <v>529608.72</v>
      </c>
      <c r="P11" s="41">
        <f t="shared" si="2"/>
        <v>529608.72</v>
      </c>
      <c r="Q11" s="41">
        <f t="shared" si="2"/>
        <v>0</v>
      </c>
      <c r="R11" s="41">
        <f t="shared" si="2"/>
        <v>272154.55388115498</v>
      </c>
      <c r="S11" s="9"/>
      <c r="V11" s="9" t="e">
        <f t="shared" si="0"/>
        <v>#REF!</v>
      </c>
      <c r="W11" s="9" t="e">
        <f t="shared" si="1"/>
        <v>#REF!</v>
      </c>
    </row>
    <row r="12" spans="1:23" ht="12.75" x14ac:dyDescent="0.2">
      <c r="A12" s="42"/>
      <c r="B12" s="109" t="s">
        <v>82</v>
      </c>
      <c r="C12" s="110"/>
      <c r="D12" s="111"/>
      <c r="E12" s="43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9"/>
      <c r="V12" s="9">
        <f t="shared" si="0"/>
        <v>0</v>
      </c>
      <c r="W12" s="9">
        <f t="shared" si="1"/>
        <v>0</v>
      </c>
    </row>
    <row r="13" spans="1:23" ht="12.75" hidden="1" x14ac:dyDescent="0.2">
      <c r="A13" s="45"/>
      <c r="B13" s="112"/>
      <c r="C13" s="113"/>
      <c r="D13" s="114"/>
      <c r="E13" s="46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9"/>
      <c r="V13" s="9">
        <f t="shared" si="0"/>
        <v>0</v>
      </c>
      <c r="W13" s="9">
        <f t="shared" si="1"/>
        <v>0</v>
      </c>
    </row>
    <row r="14" spans="1:23" ht="12.75" x14ac:dyDescent="0.2">
      <c r="A14" s="47" t="s">
        <v>83</v>
      </c>
      <c r="B14" s="115" t="s">
        <v>84</v>
      </c>
      <c r="C14" s="116"/>
      <c r="D14" s="117"/>
      <c r="E14" s="48" t="e">
        <f>SUM(F14:R14)</f>
        <v>#REF!</v>
      </c>
      <c r="F14" s="48" t="e">
        <f t="shared" ref="F14:M14" si="3">SUM(F16:F22)</f>
        <v>#REF!</v>
      </c>
      <c r="G14" s="48" t="e">
        <f t="shared" si="3"/>
        <v>#REF!</v>
      </c>
      <c r="H14" s="48" t="e">
        <f t="shared" si="3"/>
        <v>#REF!</v>
      </c>
      <c r="I14" s="48" t="e">
        <f t="shared" si="3"/>
        <v>#REF!</v>
      </c>
      <c r="J14" s="48" t="e">
        <f t="shared" si="3"/>
        <v>#REF!</v>
      </c>
      <c r="K14" s="48" t="e">
        <f t="shared" si="3"/>
        <v>#REF!</v>
      </c>
      <c r="L14" s="48" t="e">
        <f t="shared" si="3"/>
        <v>#REF!</v>
      </c>
      <c r="M14" s="48" t="e">
        <f t="shared" si="3"/>
        <v>#REF!</v>
      </c>
      <c r="N14" s="48">
        <f>'281'!I99</f>
        <v>87985.51999999999</v>
      </c>
      <c r="O14" s="48">
        <f>'282'!I99</f>
        <v>80527.92</v>
      </c>
      <c r="P14" s="48">
        <f>'283'!I99</f>
        <v>80527.92</v>
      </c>
      <c r="Q14" s="48"/>
      <c r="R14" s="48">
        <f>'285'!I99</f>
        <v>42602.720000000001</v>
      </c>
      <c r="S14" s="9"/>
      <c r="V14" s="9" t="e">
        <f t="shared" si="0"/>
        <v>#REF!</v>
      </c>
      <c r="W14" s="9" t="e">
        <f t="shared" si="1"/>
        <v>#REF!</v>
      </c>
    </row>
    <row r="15" spans="1:23" ht="12.75" hidden="1" x14ac:dyDescent="0.2">
      <c r="A15" s="42"/>
      <c r="B15" s="118" t="s">
        <v>82</v>
      </c>
      <c r="C15" s="119"/>
      <c r="D15" s="120"/>
      <c r="E15" s="49">
        <f>SUM(F15:R15)</f>
        <v>0</v>
      </c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9"/>
      <c r="V15" s="9">
        <f t="shared" si="0"/>
        <v>0</v>
      </c>
      <c r="W15" s="9">
        <f t="shared" si="1"/>
        <v>0</v>
      </c>
    </row>
    <row r="16" spans="1:23" ht="12.75" hidden="1" x14ac:dyDescent="0.2">
      <c r="A16" s="45" t="s">
        <v>85</v>
      </c>
      <c r="B16" s="98" t="s">
        <v>86</v>
      </c>
      <c r="C16" s="99"/>
      <c r="D16" s="100"/>
      <c r="E16" s="49">
        <f t="shared" ref="E16:E75" si="4">SUM(F16:R16)</f>
        <v>0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9"/>
      <c r="V16" s="9">
        <f t="shared" si="0"/>
        <v>0</v>
      </c>
      <c r="W16" s="9">
        <f t="shared" si="1"/>
        <v>0</v>
      </c>
    </row>
    <row r="17" spans="1:23" ht="12.75" hidden="1" x14ac:dyDescent="0.2">
      <c r="A17" s="45" t="s">
        <v>85</v>
      </c>
      <c r="B17" s="98" t="s">
        <v>87</v>
      </c>
      <c r="C17" s="99"/>
      <c r="D17" s="100"/>
      <c r="E17" s="49" t="e">
        <f t="shared" si="4"/>
        <v>#REF!</v>
      </c>
      <c r="F17" s="46" t="e">
        <f>SUM(#REF!+#REF!+#REF!+#REF!+#REF!+#REF!+#REF!+#REF!+#REF!+#REF!+#REF!+#REF!)</f>
        <v>#REF!</v>
      </c>
      <c r="G17" s="46" t="e">
        <f>SUM(#REF!+#REF!+#REF!+#REF!+#REF!+#REF!+#REF!+#REF!+#REF!+#REF!+#REF!+#REF!)</f>
        <v>#REF!</v>
      </c>
      <c r="H17" s="46" t="e">
        <f>SUM(#REF!+#REF!+#REF!+#REF!+#REF!+#REF!+#REF!+#REF!+#REF!+#REF!+#REF!+#REF!)</f>
        <v>#REF!</v>
      </c>
      <c r="I17" s="46" t="e">
        <f>SUM(#REF!+#REF!+#REF!+#REF!+#REF!+#REF!+#REF!+#REF!+#REF!+#REF!+#REF!+#REF!)</f>
        <v>#REF!</v>
      </c>
      <c r="J17" s="46" t="e">
        <f>SUM(#REF!+#REF!+#REF!+#REF!+#REF!+#REF!+#REF!+#REF!+#REF!+#REF!+#REF!+#REF!)</f>
        <v>#REF!</v>
      </c>
      <c r="K17" s="46" t="e">
        <f>SUM(#REF!+#REF!+#REF!+#REF!+#REF!+#REF!+#REF!+#REF!+#REF!+#REF!+#REF!+#REF!)</f>
        <v>#REF!</v>
      </c>
      <c r="L17" s="46" t="e">
        <f>SUM(#REF!+#REF!+#REF!+#REF!+#REF!+#REF!+#REF!+#REF!+#REF!+#REF!+#REF!+#REF!)</f>
        <v>#REF!</v>
      </c>
      <c r="M17" s="46" t="e">
        <f>SUM(#REF!+#REF!+#REF!+#REF!+#REF!+#REF!+#REF!+#REF!+#REF!+#REF!+#REF!+#REF!)</f>
        <v>#REF!</v>
      </c>
      <c r="N17" s="46" t="e">
        <f>SUM(#REF!+#REF!+#REF!+#REF!+#REF!+#REF!+#REF!+#REF!+#REF!+#REF!+#REF!+#REF!)</f>
        <v>#REF!</v>
      </c>
      <c r="O17" s="46" t="e">
        <f>SUM(#REF!+#REF!+#REF!+#REF!+#REF!+#REF!+#REF!+#REF!+#REF!+#REF!+#REF!+#REF!)</f>
        <v>#REF!</v>
      </c>
      <c r="P17" s="46" t="e">
        <f>SUM(#REF!+#REF!+#REF!+#REF!+#REF!+#REF!+#REF!+#REF!+#REF!+#REF!+#REF!+#REF!)</f>
        <v>#REF!</v>
      </c>
      <c r="Q17" s="46" t="e">
        <f>SUM(#REF!+#REF!+#REF!+#REF!+#REF!+#REF!+#REF!+#REF!+#REF!+#REF!+#REF!+#REF!)</f>
        <v>#REF!</v>
      </c>
      <c r="R17" s="46" t="e">
        <f>SUM(#REF!+#REF!+#REF!+#REF!+#REF!+#REF!+#REF!+#REF!+#REF!+#REF!+#REF!+#REF!)</f>
        <v>#REF!</v>
      </c>
      <c r="S17" s="9"/>
      <c r="T17" s="9"/>
      <c r="V17" s="9" t="e">
        <f t="shared" si="0"/>
        <v>#REF!</v>
      </c>
      <c r="W17" s="9" t="e">
        <f t="shared" si="1"/>
        <v>#REF!</v>
      </c>
    </row>
    <row r="18" spans="1:23" ht="12.75" hidden="1" x14ac:dyDescent="0.2">
      <c r="A18" s="45" t="s">
        <v>85</v>
      </c>
      <c r="B18" s="124" t="s">
        <v>88</v>
      </c>
      <c r="C18" s="125"/>
      <c r="D18" s="126"/>
      <c r="E18" s="49">
        <f t="shared" si="4"/>
        <v>0</v>
      </c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9"/>
      <c r="V18" s="9">
        <f t="shared" si="0"/>
        <v>0</v>
      </c>
      <c r="W18" s="9">
        <f t="shared" si="1"/>
        <v>0</v>
      </c>
    </row>
    <row r="19" spans="1:23" ht="12.75" hidden="1" x14ac:dyDescent="0.2">
      <c r="A19" s="45" t="s">
        <v>85</v>
      </c>
      <c r="B19" s="124" t="s">
        <v>89</v>
      </c>
      <c r="C19" s="125"/>
      <c r="D19" s="126"/>
      <c r="E19" s="49">
        <f t="shared" si="4"/>
        <v>0</v>
      </c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9"/>
      <c r="V19" s="9">
        <f t="shared" si="0"/>
        <v>0</v>
      </c>
      <c r="W19" s="9">
        <f t="shared" si="1"/>
        <v>0</v>
      </c>
    </row>
    <row r="20" spans="1:23" ht="12.75" hidden="1" x14ac:dyDescent="0.2">
      <c r="A20" s="45" t="s">
        <v>85</v>
      </c>
      <c r="B20" s="124" t="s">
        <v>90</v>
      </c>
      <c r="C20" s="125"/>
      <c r="D20" s="126"/>
      <c r="E20" s="49">
        <f t="shared" si="4"/>
        <v>0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9"/>
      <c r="V20" s="9">
        <f t="shared" si="0"/>
        <v>0</v>
      </c>
      <c r="W20" s="9">
        <f t="shared" si="1"/>
        <v>0</v>
      </c>
    </row>
    <row r="21" spans="1:23" ht="12.75" hidden="1" x14ac:dyDescent="0.2">
      <c r="A21" s="45" t="s">
        <v>85</v>
      </c>
      <c r="B21" s="127" t="s">
        <v>91</v>
      </c>
      <c r="C21" s="128"/>
      <c r="D21" s="129"/>
      <c r="E21" s="49">
        <f t="shared" si="4"/>
        <v>0</v>
      </c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9"/>
      <c r="V21" s="9">
        <f t="shared" si="0"/>
        <v>0</v>
      </c>
      <c r="W21" s="9">
        <f t="shared" si="1"/>
        <v>0</v>
      </c>
    </row>
    <row r="22" spans="1:23" ht="12.75" hidden="1" x14ac:dyDescent="0.2">
      <c r="A22" s="45" t="s">
        <v>85</v>
      </c>
      <c r="B22" s="98" t="s">
        <v>92</v>
      </c>
      <c r="C22" s="99"/>
      <c r="D22" s="100"/>
      <c r="E22" s="49">
        <f t="shared" si="4"/>
        <v>0</v>
      </c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9"/>
      <c r="V22" s="9">
        <f t="shared" si="0"/>
        <v>0</v>
      </c>
      <c r="W22" s="9">
        <f t="shared" si="1"/>
        <v>0</v>
      </c>
    </row>
    <row r="23" spans="1:23" ht="12.75" hidden="1" x14ac:dyDescent="0.2">
      <c r="A23" s="45"/>
      <c r="B23" s="112"/>
      <c r="C23" s="113"/>
      <c r="D23" s="114"/>
      <c r="E23" s="49">
        <f t="shared" si="4"/>
        <v>0</v>
      </c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9"/>
      <c r="V23" s="9">
        <f t="shared" si="0"/>
        <v>0</v>
      </c>
      <c r="W23" s="9">
        <f t="shared" si="1"/>
        <v>0</v>
      </c>
    </row>
    <row r="24" spans="1:23" ht="12.75" hidden="1" x14ac:dyDescent="0.2">
      <c r="A24" s="47" t="s">
        <v>93</v>
      </c>
      <c r="B24" s="130" t="s">
        <v>94</v>
      </c>
      <c r="C24" s="131"/>
      <c r="D24" s="132"/>
      <c r="E24" s="50">
        <f t="shared" si="4"/>
        <v>0</v>
      </c>
      <c r="F24" s="48">
        <f t="shared" ref="F24:R24" si="5">SUM(F26:F28)</f>
        <v>0</v>
      </c>
      <c r="G24" s="48">
        <f t="shared" si="5"/>
        <v>0</v>
      </c>
      <c r="H24" s="48">
        <f t="shared" si="5"/>
        <v>0</v>
      </c>
      <c r="I24" s="48">
        <f t="shared" si="5"/>
        <v>0</v>
      </c>
      <c r="J24" s="48">
        <f t="shared" si="5"/>
        <v>0</v>
      </c>
      <c r="K24" s="48">
        <f t="shared" si="5"/>
        <v>0</v>
      </c>
      <c r="L24" s="48">
        <f t="shared" si="5"/>
        <v>0</v>
      </c>
      <c r="M24" s="48">
        <f t="shared" si="5"/>
        <v>0</v>
      </c>
      <c r="N24" s="48">
        <f t="shared" si="5"/>
        <v>0</v>
      </c>
      <c r="O24" s="48">
        <f t="shared" si="5"/>
        <v>0</v>
      </c>
      <c r="P24" s="48">
        <f t="shared" si="5"/>
        <v>0</v>
      </c>
      <c r="Q24" s="48">
        <f t="shared" si="5"/>
        <v>0</v>
      </c>
      <c r="R24" s="48">
        <f t="shared" si="5"/>
        <v>0</v>
      </c>
      <c r="S24" s="9"/>
      <c r="V24" s="9">
        <f t="shared" si="0"/>
        <v>0</v>
      </c>
      <c r="W24" s="9">
        <f t="shared" si="1"/>
        <v>0</v>
      </c>
    </row>
    <row r="25" spans="1:23" ht="12.75" hidden="1" x14ac:dyDescent="0.2">
      <c r="A25" s="42"/>
      <c r="B25" s="118" t="s">
        <v>82</v>
      </c>
      <c r="C25" s="119"/>
      <c r="D25" s="120"/>
      <c r="E25" s="49">
        <f t="shared" si="4"/>
        <v>0</v>
      </c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9"/>
      <c r="V25" s="9">
        <f t="shared" si="0"/>
        <v>0</v>
      </c>
      <c r="W25" s="9">
        <f t="shared" si="1"/>
        <v>0</v>
      </c>
    </row>
    <row r="26" spans="1:23" ht="12.75" hidden="1" x14ac:dyDescent="0.2">
      <c r="A26" s="45" t="s">
        <v>85</v>
      </c>
      <c r="B26" s="133" t="s">
        <v>95</v>
      </c>
      <c r="C26" s="134"/>
      <c r="D26" s="135"/>
      <c r="E26" s="49">
        <f t="shared" si="4"/>
        <v>0</v>
      </c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9"/>
      <c r="V26" s="9">
        <f t="shared" si="0"/>
        <v>0</v>
      </c>
      <c r="W26" s="9">
        <f t="shared" si="1"/>
        <v>0</v>
      </c>
    </row>
    <row r="27" spans="1:23" ht="12.75" hidden="1" x14ac:dyDescent="0.2">
      <c r="A27" s="45" t="s">
        <v>85</v>
      </c>
      <c r="B27" s="133" t="s">
        <v>96</v>
      </c>
      <c r="C27" s="134"/>
      <c r="D27" s="135"/>
      <c r="E27" s="49">
        <f t="shared" si="4"/>
        <v>0</v>
      </c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9"/>
      <c r="V27" s="9">
        <f t="shared" si="0"/>
        <v>0</v>
      </c>
      <c r="W27" s="9">
        <f t="shared" si="1"/>
        <v>0</v>
      </c>
    </row>
    <row r="28" spans="1:23" ht="12.75" hidden="1" x14ac:dyDescent="0.2">
      <c r="A28" s="45" t="s">
        <v>85</v>
      </c>
      <c r="B28" s="121"/>
      <c r="C28" s="122"/>
      <c r="D28" s="123"/>
      <c r="E28" s="49">
        <f t="shared" si="4"/>
        <v>0</v>
      </c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9"/>
      <c r="V28" s="9">
        <f t="shared" si="0"/>
        <v>0</v>
      </c>
      <c r="W28" s="9">
        <f t="shared" si="1"/>
        <v>0</v>
      </c>
    </row>
    <row r="29" spans="1:23" ht="12.75" hidden="1" x14ac:dyDescent="0.2">
      <c r="A29" s="45" t="s">
        <v>85</v>
      </c>
      <c r="B29" s="121"/>
      <c r="C29" s="122"/>
      <c r="D29" s="123"/>
      <c r="E29" s="49">
        <f t="shared" si="4"/>
        <v>0</v>
      </c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9"/>
      <c r="V29" s="9">
        <f t="shared" si="0"/>
        <v>0</v>
      </c>
      <c r="W29" s="9">
        <f t="shared" si="1"/>
        <v>0</v>
      </c>
    </row>
    <row r="30" spans="1:23" ht="12.75" hidden="1" x14ac:dyDescent="0.2">
      <c r="A30" s="45"/>
      <c r="B30" s="98"/>
      <c r="C30" s="99"/>
      <c r="D30" s="100"/>
      <c r="E30" s="49">
        <f t="shared" si="4"/>
        <v>0</v>
      </c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9"/>
      <c r="V30" s="9">
        <f t="shared" si="0"/>
        <v>0</v>
      </c>
      <c r="W30" s="9">
        <f t="shared" si="1"/>
        <v>0</v>
      </c>
    </row>
    <row r="31" spans="1:23" ht="12.75" x14ac:dyDescent="0.2">
      <c r="A31" s="47" t="s">
        <v>97</v>
      </c>
      <c r="B31" s="115" t="s">
        <v>98</v>
      </c>
      <c r="C31" s="116"/>
      <c r="D31" s="117"/>
      <c r="E31" s="50" t="e">
        <f t="shared" si="4"/>
        <v>#REF!</v>
      </c>
      <c r="F31" s="48" t="e">
        <f t="shared" ref="F31:R31" si="6">SUM(F33,F38)</f>
        <v>#REF!</v>
      </c>
      <c r="G31" s="48" t="e">
        <f t="shared" si="6"/>
        <v>#REF!</v>
      </c>
      <c r="H31" s="48" t="e">
        <f t="shared" si="6"/>
        <v>#REF!</v>
      </c>
      <c r="I31" s="48" t="e">
        <f t="shared" si="6"/>
        <v>#REF!</v>
      </c>
      <c r="J31" s="48" t="e">
        <f t="shared" si="6"/>
        <v>#REF!</v>
      </c>
      <c r="K31" s="48" t="e">
        <f t="shared" si="6"/>
        <v>#REF!</v>
      </c>
      <c r="L31" s="48" t="e">
        <f t="shared" si="6"/>
        <v>#REF!</v>
      </c>
      <c r="M31" s="48" t="e">
        <f t="shared" si="6"/>
        <v>#REF!</v>
      </c>
      <c r="N31" s="48">
        <f t="shared" si="6"/>
        <v>370788.22</v>
      </c>
      <c r="O31" s="48">
        <f t="shared" si="6"/>
        <v>360805.8</v>
      </c>
      <c r="P31" s="48">
        <f t="shared" si="6"/>
        <v>360805.8</v>
      </c>
      <c r="Q31" s="48">
        <f t="shared" si="6"/>
        <v>0</v>
      </c>
      <c r="R31" s="48">
        <f t="shared" si="6"/>
        <v>184952.16727187761</v>
      </c>
      <c r="S31" s="9"/>
      <c r="V31" s="9" t="e">
        <f t="shared" si="0"/>
        <v>#REF!</v>
      </c>
      <c r="W31" s="9" t="e">
        <f t="shared" si="1"/>
        <v>#REF!</v>
      </c>
    </row>
    <row r="32" spans="1:23" ht="12.75" x14ac:dyDescent="0.2">
      <c r="A32" s="42"/>
      <c r="B32" s="109" t="s">
        <v>82</v>
      </c>
      <c r="C32" s="110"/>
      <c r="D32" s="111"/>
      <c r="E32" s="49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9"/>
      <c r="V32" s="9">
        <f t="shared" si="0"/>
        <v>0</v>
      </c>
      <c r="W32" s="9">
        <f t="shared" si="1"/>
        <v>0</v>
      </c>
    </row>
    <row r="33" spans="1:23" ht="12.75" x14ac:dyDescent="0.2">
      <c r="A33" s="42"/>
      <c r="B33" s="136" t="s">
        <v>99</v>
      </c>
      <c r="C33" s="137"/>
      <c r="D33" s="138"/>
      <c r="E33" s="49" t="e">
        <f t="shared" si="4"/>
        <v>#REF!</v>
      </c>
      <c r="F33" s="46" t="e">
        <f>SUM(#REF!+#REF!+#REF!+#REF!+#REF!+#REF!+#REF!+#REF!+#REF!+#REF!+#REF!+#REF!)</f>
        <v>#REF!</v>
      </c>
      <c r="G33" s="46" t="e">
        <f>SUM(#REF!+#REF!+#REF!+#REF!+#REF!+#REF!+#REF!+#REF!+#REF!+#REF!+#REF!+#REF!)</f>
        <v>#REF!</v>
      </c>
      <c r="H33" s="46" t="e">
        <f>SUM(#REF!+#REF!+#REF!+#REF!+#REF!+#REF!+#REF!+#REF!+#REF!+#REF!+#REF!+#REF!)</f>
        <v>#REF!</v>
      </c>
      <c r="I33" s="46" t="e">
        <f>SUM(#REF!+#REF!+#REF!+#REF!+#REF!+#REF!+#REF!+#REF!+#REF!+#REF!+#REF!+#REF!)</f>
        <v>#REF!</v>
      </c>
      <c r="J33" s="46" t="e">
        <f>SUM(#REF!+#REF!+#REF!+#REF!+#REF!+#REF!+#REF!+#REF!+#REF!+#REF!+#REF!+#REF!)</f>
        <v>#REF!</v>
      </c>
      <c r="K33" s="46" t="e">
        <f>SUM(#REF!+#REF!+#REF!+#REF!+#REF!+#REF!+#REF!+#REF!+#REF!+#REF!+#REF!+#REF!)</f>
        <v>#REF!</v>
      </c>
      <c r="L33" s="46" t="e">
        <f>SUM(#REF!+#REF!+#REF!+#REF!+#REF!+#REF!+#REF!+#REF!+#REF!+#REF!+#REF!+#REF!)</f>
        <v>#REF!</v>
      </c>
      <c r="M33" s="46" t="e">
        <f>SUM(#REF!+#REF!+#REF!+#REF!+#REF!+#REF!+#REF!+#REF!+#REF!+#REF!+#REF!+#REF!)</f>
        <v>#REF!</v>
      </c>
      <c r="N33" s="68">
        <f>SUM(N34:N37)</f>
        <v>293810</v>
      </c>
      <c r="O33" s="68">
        <f>SUM(O34:O37)</f>
        <v>285900</v>
      </c>
      <c r="P33" s="68">
        <f>SUM(P34:P37)</f>
        <v>285900</v>
      </c>
      <c r="Q33" s="68">
        <f>SUM(Q34:Q37)</f>
        <v>0</v>
      </c>
      <c r="R33" s="68">
        <f>SUM(R34:R37)</f>
        <v>146554.80766392837</v>
      </c>
      <c r="S33" s="9"/>
      <c r="V33" s="9" t="e">
        <f t="shared" si="0"/>
        <v>#REF!</v>
      </c>
      <c r="W33" s="9" t="e">
        <f t="shared" si="1"/>
        <v>#REF!</v>
      </c>
    </row>
    <row r="34" spans="1:23" ht="12.75" x14ac:dyDescent="0.2">
      <c r="A34" s="42" t="s">
        <v>100</v>
      </c>
      <c r="B34" s="133" t="s">
        <v>101</v>
      </c>
      <c r="C34" s="134"/>
      <c r="D34" s="135"/>
      <c r="E34" s="49" t="e">
        <f t="shared" si="4"/>
        <v>#REF!</v>
      </c>
      <c r="F34" s="46" t="e">
        <f>SUM(#REF!+#REF!+#REF!+#REF!+#REF!+#REF!+#REF!+#REF!+#REF!+#REF!+#REF!+#REF!)</f>
        <v>#REF!</v>
      </c>
      <c r="G34" s="46" t="e">
        <f>SUM(#REF!+#REF!+#REF!+#REF!+#REF!+#REF!+#REF!+#REF!+#REF!+#REF!+#REF!+#REF!)</f>
        <v>#REF!</v>
      </c>
      <c r="H34" s="46" t="e">
        <f>SUM(#REF!+#REF!+#REF!+#REF!+#REF!+#REF!+#REF!+#REF!+#REF!+#REF!+#REF!+#REF!)</f>
        <v>#REF!</v>
      </c>
      <c r="I34" s="46" t="e">
        <f>SUM(#REF!+#REF!+#REF!+#REF!+#REF!+#REF!+#REF!+#REF!+#REF!+#REF!+#REF!+#REF!)</f>
        <v>#REF!</v>
      </c>
      <c r="J34" s="46" t="e">
        <f>SUM(#REF!+#REF!+#REF!+#REF!+#REF!+#REF!+#REF!+#REF!+#REF!+#REF!+#REF!+#REF!)</f>
        <v>#REF!</v>
      </c>
      <c r="K34" s="46" t="e">
        <f>SUM(#REF!+#REF!+#REF!+#REF!+#REF!+#REF!+#REF!+#REF!+#REF!+#REF!+#REF!+#REF!)</f>
        <v>#REF!</v>
      </c>
      <c r="L34" s="46" t="e">
        <f>SUM(#REF!+#REF!+#REF!+#REF!+#REF!+#REF!+#REF!+#REF!+#REF!+#REF!+#REF!+#REF!)</f>
        <v>#REF!</v>
      </c>
      <c r="M34" s="46" t="e">
        <f>SUM(#REF!+#REF!+#REF!+#REF!+#REF!+#REF!+#REF!+#REF!+#REF!+#REF!+#REF!+#REF!)</f>
        <v>#REF!</v>
      </c>
      <c r="N34" s="46">
        <v>150180</v>
      </c>
      <c r="O34" s="46">
        <v>146000</v>
      </c>
      <c r="P34" s="46">
        <v>146000</v>
      </c>
      <c r="Q34" s="46"/>
      <c r="R34" s="46">
        <f>N34/$N$9*$R$9</f>
        <v>74897.925623493531</v>
      </c>
      <c r="S34" s="9"/>
      <c r="V34" s="9" t="e">
        <f t="shared" si="0"/>
        <v>#REF!</v>
      </c>
      <c r="W34" s="9" t="e">
        <f t="shared" si="1"/>
        <v>#REF!</v>
      </c>
    </row>
    <row r="35" spans="1:23" ht="12.75" x14ac:dyDescent="0.2">
      <c r="A35" s="42" t="s">
        <v>100</v>
      </c>
      <c r="B35" s="133" t="s">
        <v>102</v>
      </c>
      <c r="C35" s="134"/>
      <c r="D35" s="135"/>
      <c r="E35" s="49" t="e">
        <f t="shared" si="4"/>
        <v>#REF!</v>
      </c>
      <c r="F35" s="46" t="e">
        <f>SUM(#REF!+#REF!+#REF!+#REF!+#REF!+#REF!+#REF!+#REF!+#REF!+#REF!+#REF!+#REF!)</f>
        <v>#REF!</v>
      </c>
      <c r="G35" s="46" t="e">
        <f>SUM(#REF!+#REF!+#REF!+#REF!+#REF!+#REF!+#REF!+#REF!+#REF!+#REF!+#REF!+#REF!)</f>
        <v>#REF!</v>
      </c>
      <c r="H35" s="46" t="e">
        <f>SUM(#REF!+#REF!+#REF!+#REF!+#REF!+#REF!+#REF!+#REF!+#REF!+#REF!+#REF!+#REF!)</f>
        <v>#REF!</v>
      </c>
      <c r="I35" s="46" t="e">
        <f>SUM(#REF!+#REF!+#REF!+#REF!+#REF!+#REF!+#REF!+#REF!+#REF!+#REF!+#REF!+#REF!)</f>
        <v>#REF!</v>
      </c>
      <c r="J35" s="46" t="e">
        <f>SUM(#REF!+#REF!+#REF!+#REF!+#REF!+#REF!+#REF!+#REF!+#REF!+#REF!+#REF!+#REF!)</f>
        <v>#REF!</v>
      </c>
      <c r="K35" s="46" t="e">
        <f>SUM(#REF!+#REF!+#REF!+#REF!+#REF!+#REF!+#REF!+#REF!+#REF!+#REF!+#REF!+#REF!)</f>
        <v>#REF!</v>
      </c>
      <c r="L35" s="46" t="e">
        <f>SUM(#REF!+#REF!+#REF!+#REF!+#REF!+#REF!+#REF!+#REF!+#REF!+#REF!+#REF!+#REF!)</f>
        <v>#REF!</v>
      </c>
      <c r="M35" s="46" t="e">
        <f>SUM(#REF!+#REF!+#REF!+#REF!+#REF!+#REF!+#REF!+#REF!+#REF!+#REF!+#REF!+#REF!)</f>
        <v>#REF!</v>
      </c>
      <c r="N35" s="46">
        <v>73100</v>
      </c>
      <c r="O35" s="46">
        <v>70800</v>
      </c>
      <c r="P35" s="46">
        <v>70800</v>
      </c>
      <c r="Q35" s="46"/>
      <c r="R35" s="46">
        <f>N35/$N$9*$R$9</f>
        <v>36456.507944316007</v>
      </c>
      <c r="S35" s="9"/>
      <c r="V35" s="9" t="e">
        <f t="shared" si="0"/>
        <v>#REF!</v>
      </c>
      <c r="W35" s="9" t="e">
        <f t="shared" si="1"/>
        <v>#REF!</v>
      </c>
    </row>
    <row r="36" spans="1:23" ht="12.75" x14ac:dyDescent="0.2">
      <c r="A36" s="42" t="s">
        <v>100</v>
      </c>
      <c r="B36" s="133" t="s">
        <v>103</v>
      </c>
      <c r="C36" s="134"/>
      <c r="D36" s="135"/>
      <c r="E36" s="49" t="e">
        <f t="shared" si="4"/>
        <v>#REF!</v>
      </c>
      <c r="F36" s="46" t="e">
        <f>SUM(#REF!+#REF!+#REF!+#REF!+#REF!+#REF!+#REF!+#REF!+#REF!+#REF!+#REF!+#REF!)</f>
        <v>#REF!</v>
      </c>
      <c r="G36" s="46" t="e">
        <f>SUM(#REF!+#REF!+#REF!+#REF!+#REF!+#REF!+#REF!+#REF!+#REF!+#REF!+#REF!+#REF!)</f>
        <v>#REF!</v>
      </c>
      <c r="H36" s="46" t="e">
        <f>SUM(#REF!+#REF!+#REF!+#REF!+#REF!+#REF!+#REF!+#REF!+#REF!+#REF!+#REF!+#REF!)</f>
        <v>#REF!</v>
      </c>
      <c r="I36" s="46" t="e">
        <f>SUM(#REF!+#REF!+#REF!+#REF!+#REF!+#REF!+#REF!+#REF!+#REF!+#REF!+#REF!+#REF!)</f>
        <v>#REF!</v>
      </c>
      <c r="J36" s="46" t="e">
        <f>SUM(#REF!+#REF!+#REF!+#REF!+#REF!+#REF!+#REF!+#REF!+#REF!+#REF!+#REF!+#REF!)</f>
        <v>#REF!</v>
      </c>
      <c r="K36" s="46" t="e">
        <f>SUM(#REF!+#REF!+#REF!+#REF!+#REF!+#REF!+#REF!+#REF!+#REF!+#REF!+#REF!+#REF!)</f>
        <v>#REF!</v>
      </c>
      <c r="L36" s="46" t="e">
        <f>SUM(#REF!+#REF!+#REF!+#REF!+#REF!+#REF!+#REF!+#REF!+#REF!+#REF!+#REF!+#REF!)</f>
        <v>#REF!</v>
      </c>
      <c r="M36" s="46" t="e">
        <f>SUM(#REF!+#REF!+#REF!+#REF!+#REF!+#REF!+#REF!+#REF!+#REF!+#REF!+#REF!+#REF!)</f>
        <v>#REF!</v>
      </c>
      <c r="N36" s="46">
        <v>50530</v>
      </c>
      <c r="O36" s="46">
        <v>49100</v>
      </c>
      <c r="P36" s="46">
        <v>49100</v>
      </c>
      <c r="Q36" s="46"/>
      <c r="R36" s="46">
        <f>N36/$N$9*$R$9</f>
        <v>25200.374096118845</v>
      </c>
      <c r="S36" s="9"/>
      <c r="V36" s="9" t="e">
        <f t="shared" si="0"/>
        <v>#REF!</v>
      </c>
      <c r="W36" s="9" t="e">
        <f t="shared" si="1"/>
        <v>#REF!</v>
      </c>
    </row>
    <row r="37" spans="1:23" ht="12.75" x14ac:dyDescent="0.2">
      <c r="A37" s="42" t="s">
        <v>100</v>
      </c>
      <c r="B37" s="133" t="s">
        <v>104</v>
      </c>
      <c r="C37" s="134"/>
      <c r="D37" s="135"/>
      <c r="E37" s="49" t="e">
        <f t="shared" si="4"/>
        <v>#REF!</v>
      </c>
      <c r="F37" s="46" t="e">
        <f>SUM(#REF!+#REF!+#REF!+#REF!+#REF!+#REF!+#REF!+#REF!+#REF!+#REF!+#REF!+#REF!)</f>
        <v>#REF!</v>
      </c>
      <c r="G37" s="46" t="e">
        <f>SUM(#REF!+#REF!+#REF!+#REF!+#REF!+#REF!+#REF!+#REF!+#REF!+#REF!+#REF!+#REF!)</f>
        <v>#REF!</v>
      </c>
      <c r="H37" s="46" t="e">
        <f>SUM(#REF!+#REF!+#REF!+#REF!+#REF!+#REF!+#REF!+#REF!+#REF!+#REF!+#REF!+#REF!)</f>
        <v>#REF!</v>
      </c>
      <c r="I37" s="46" t="e">
        <f>SUM(#REF!+#REF!+#REF!+#REF!+#REF!+#REF!+#REF!+#REF!+#REF!+#REF!+#REF!+#REF!)</f>
        <v>#REF!</v>
      </c>
      <c r="J37" s="46" t="e">
        <f>SUM(#REF!+#REF!+#REF!+#REF!+#REF!+#REF!+#REF!+#REF!+#REF!+#REF!+#REF!)</f>
        <v>#REF!</v>
      </c>
      <c r="K37" s="46" t="e">
        <f>SUM(#REF!+#REF!+#REF!+#REF!+#REF!+#REF!+#REF!+#REF!+#REF!+#REF!+#REF!+#REF!)</f>
        <v>#REF!</v>
      </c>
      <c r="L37" s="46" t="e">
        <f>SUM(#REF!+#REF!+#REF!+#REF!+#REF!+#REF!+#REF!+#REF!+#REF!+#REF!+#REF!+#REF!)</f>
        <v>#REF!</v>
      </c>
      <c r="M37" s="46" t="e">
        <f>SUM(#REF!+#REF!+#REF!+#REF!+#REF!+#REF!+#REF!+#REF!+#REF!+#REF!+#REF!+#REF!)</f>
        <v>#REF!</v>
      </c>
      <c r="N37" s="46">
        <v>20000</v>
      </c>
      <c r="O37" s="46">
        <v>20000</v>
      </c>
      <c r="P37" s="46">
        <v>20000</v>
      </c>
      <c r="Q37" s="46"/>
      <c r="R37" s="46">
        <v>10000</v>
      </c>
      <c r="S37" s="15"/>
      <c r="V37" s="9" t="e">
        <f t="shared" si="0"/>
        <v>#REF!</v>
      </c>
      <c r="W37" s="9" t="e">
        <f t="shared" si="1"/>
        <v>#REF!</v>
      </c>
    </row>
    <row r="38" spans="1:23" ht="12.75" x14ac:dyDescent="0.2">
      <c r="A38" s="42" t="s">
        <v>100</v>
      </c>
      <c r="B38" s="136" t="s">
        <v>105</v>
      </c>
      <c r="C38" s="137"/>
      <c r="D38" s="138"/>
      <c r="E38" s="49" t="e">
        <f t="shared" si="4"/>
        <v>#REF!</v>
      </c>
      <c r="F38" s="46" t="e">
        <f>SUM(#REF!+#REF!+#REF!+#REF!+#REF!+#REF!+#REF!+#REF!+#REF!+#REF!+#REF!+#REF!)</f>
        <v>#REF!</v>
      </c>
      <c r="G38" s="46" t="e">
        <f>SUM(#REF!+#REF!+#REF!+#REF!+#REF!+#REF!+#REF!+#REF!+#REF!+#REF!+#REF!+#REF!)</f>
        <v>#REF!</v>
      </c>
      <c r="H38" s="46" t="e">
        <f>SUM(#REF!+#REF!+#REF!+#REF!+#REF!+#REF!+#REF!+#REF!+#REF!+#REF!+#REF!+#REF!)</f>
        <v>#REF!</v>
      </c>
      <c r="I38" s="46" t="e">
        <f>SUM(#REF!+#REF!+#REF!+#REF!+#REF!+#REF!+#REF!+#REF!+#REF!+#REF!+#REF!+#REF!)</f>
        <v>#REF!</v>
      </c>
      <c r="J38" s="46" t="e">
        <f>SUM(#REF!+#REF!+#REF!+#REF!+#REF!+#REF!+#REF!+#REF!+#REF!+#REF!+#REF!+#REF!)</f>
        <v>#REF!</v>
      </c>
      <c r="K38" s="46" t="e">
        <f>SUM(#REF!+#REF!+#REF!+#REF!+#REF!+#REF!+#REF!+#REF!+#REF!+#REF!+#REF!+#REF!)</f>
        <v>#REF!</v>
      </c>
      <c r="L38" s="46" t="e">
        <f>SUM(#REF!+#REF!+#REF!+#REF!+#REF!+#REF!+#REF!+#REF!+#REF!+#REF!+#REF!+#REF!)</f>
        <v>#REF!</v>
      </c>
      <c r="M38" s="46" t="e">
        <f>SUM(#REF!+#REF!+#REF!+#REF!+#REF!+#REF!+#REF!+#REF!+#REF!+#REF!+#REF!+#REF!)</f>
        <v>#REF!</v>
      </c>
      <c r="N38" s="68">
        <f>N33*0.262</f>
        <v>76978.22</v>
      </c>
      <c r="O38" s="68">
        <f>O33*0.262</f>
        <v>74905.8</v>
      </c>
      <c r="P38" s="68">
        <f>P33*0.262</f>
        <v>74905.8</v>
      </c>
      <c r="Q38" s="68">
        <f>Q33*0.262</f>
        <v>0</v>
      </c>
      <c r="R38" s="68">
        <f>R33*0.262</f>
        <v>38397.359607949234</v>
      </c>
      <c r="S38" s="9"/>
      <c r="V38" s="9" t="e">
        <f t="shared" si="0"/>
        <v>#REF!</v>
      </c>
      <c r="W38" s="9" t="e">
        <f t="shared" si="1"/>
        <v>#REF!</v>
      </c>
    </row>
    <row r="39" spans="1:23" ht="12.75" hidden="1" x14ac:dyDescent="0.2">
      <c r="A39" s="45" t="s">
        <v>100</v>
      </c>
      <c r="B39" s="98" t="s">
        <v>106</v>
      </c>
      <c r="C39" s="99"/>
      <c r="D39" s="100"/>
      <c r="E39" s="49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9"/>
      <c r="V39" s="9">
        <f t="shared" si="0"/>
        <v>0</v>
      </c>
      <c r="W39" s="9">
        <f t="shared" si="1"/>
        <v>0</v>
      </c>
    </row>
    <row r="40" spans="1:23" ht="12.75" x14ac:dyDescent="0.2">
      <c r="A40" s="47" t="s">
        <v>107</v>
      </c>
      <c r="B40" s="139" t="s">
        <v>108</v>
      </c>
      <c r="C40" s="140"/>
      <c r="D40" s="141"/>
      <c r="E40" s="50" t="e">
        <f t="shared" si="4"/>
        <v>#REF!</v>
      </c>
      <c r="F40" s="48" t="e">
        <f t="shared" ref="F40:R40" si="7">SUM(F42:F69)</f>
        <v>#REF!</v>
      </c>
      <c r="G40" s="48" t="e">
        <f t="shared" si="7"/>
        <v>#REF!</v>
      </c>
      <c r="H40" s="48" t="e">
        <f t="shared" si="7"/>
        <v>#REF!</v>
      </c>
      <c r="I40" s="48" t="e">
        <f t="shared" si="7"/>
        <v>#REF!</v>
      </c>
      <c r="J40" s="48" t="e">
        <f t="shared" si="7"/>
        <v>#REF!</v>
      </c>
      <c r="K40" s="48" t="e">
        <f t="shared" si="7"/>
        <v>#REF!</v>
      </c>
      <c r="L40" s="48" t="e">
        <f t="shared" si="7"/>
        <v>#REF!</v>
      </c>
      <c r="M40" s="48" t="e">
        <f t="shared" si="7"/>
        <v>#REF!</v>
      </c>
      <c r="N40" s="48">
        <f t="shared" si="7"/>
        <v>85785</v>
      </c>
      <c r="O40" s="48">
        <f t="shared" si="7"/>
        <v>83815</v>
      </c>
      <c r="P40" s="48">
        <f t="shared" si="7"/>
        <v>83815</v>
      </c>
      <c r="Q40" s="48">
        <f t="shared" si="7"/>
        <v>0</v>
      </c>
      <c r="R40" s="48">
        <f t="shared" si="7"/>
        <v>41849.220079689112</v>
      </c>
      <c r="S40" s="9"/>
      <c r="V40" s="9" t="e">
        <f t="shared" si="0"/>
        <v>#REF!</v>
      </c>
      <c r="W40" s="9" t="e">
        <f t="shared" si="1"/>
        <v>#REF!</v>
      </c>
    </row>
    <row r="41" spans="1:23" ht="12.75" hidden="1" x14ac:dyDescent="0.2">
      <c r="A41" s="42"/>
      <c r="B41" s="109" t="s">
        <v>82</v>
      </c>
      <c r="C41" s="110"/>
      <c r="D41" s="111"/>
      <c r="E41" s="49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9"/>
      <c r="V41" s="9">
        <f t="shared" si="0"/>
        <v>0</v>
      </c>
      <c r="W41" s="9">
        <f t="shared" si="1"/>
        <v>0</v>
      </c>
    </row>
    <row r="42" spans="1:23" ht="12.75" hidden="1" x14ac:dyDescent="0.2">
      <c r="A42" s="45" t="s">
        <v>85</v>
      </c>
      <c r="B42" s="133" t="s">
        <v>109</v>
      </c>
      <c r="C42" s="134"/>
      <c r="D42" s="135"/>
      <c r="E42" s="49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9"/>
      <c r="V42" s="9">
        <f t="shared" si="0"/>
        <v>0</v>
      </c>
      <c r="W42" s="9">
        <f t="shared" si="1"/>
        <v>0</v>
      </c>
    </row>
    <row r="43" spans="1:23" ht="12.75" hidden="1" x14ac:dyDescent="0.2">
      <c r="A43" s="45" t="s">
        <v>85</v>
      </c>
      <c r="B43" s="133" t="s">
        <v>110</v>
      </c>
      <c r="C43" s="134"/>
      <c r="D43" s="135"/>
      <c r="E43" s="49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9"/>
      <c r="V43" s="9">
        <f t="shared" si="0"/>
        <v>0</v>
      </c>
      <c r="W43" s="9">
        <f t="shared" si="1"/>
        <v>0</v>
      </c>
    </row>
    <row r="44" spans="1:23" ht="12.75" hidden="1" x14ac:dyDescent="0.2">
      <c r="A44" s="45" t="s">
        <v>111</v>
      </c>
      <c r="B44" s="133" t="s">
        <v>112</v>
      </c>
      <c r="C44" s="134"/>
      <c r="D44" s="135"/>
      <c r="E44" s="49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9"/>
      <c r="V44" s="9">
        <f t="shared" si="0"/>
        <v>0</v>
      </c>
      <c r="W44" s="9">
        <f t="shared" si="1"/>
        <v>0</v>
      </c>
    </row>
    <row r="45" spans="1:23" ht="12.75" x14ac:dyDescent="0.2">
      <c r="A45" s="45" t="s">
        <v>111</v>
      </c>
      <c r="B45" s="133" t="s">
        <v>113</v>
      </c>
      <c r="C45" s="134"/>
      <c r="D45" s="135"/>
      <c r="E45" s="49" t="e">
        <f t="shared" si="4"/>
        <v>#REF!</v>
      </c>
      <c r="F45" s="46" t="e">
        <f>SUM(#REF!+#REF!+#REF!+#REF!+#REF!+#REF!+#REF!+#REF!+#REF!+#REF!+#REF!+#REF!)</f>
        <v>#REF!</v>
      </c>
      <c r="G45" s="46" t="e">
        <f>SUM(#REF!+#REF!+#REF!+#REF!+#REF!+#REF!+#REF!+#REF!+#REF!+#REF!+#REF!+#REF!)</f>
        <v>#REF!</v>
      </c>
      <c r="H45" s="46" t="e">
        <f>SUM(#REF!+#REF!+#REF!+#REF!+#REF!+#REF!+#REF!+#REF!+#REF!+#REF!+#REF!+#REF!)</f>
        <v>#REF!</v>
      </c>
      <c r="I45" s="46" t="e">
        <f>SUM(#REF!+#REF!+#REF!+#REF!+#REF!+#REF!+#REF!+#REF!+#REF!+#REF!+#REF!+#REF!)</f>
        <v>#REF!</v>
      </c>
      <c r="J45" s="46" t="e">
        <f>SUM(#REF!+#REF!+#REF!+#REF!+#REF!+#REF!+#REF!+#REF!+#REF!+#REF!+#REF!+#REF!)</f>
        <v>#REF!</v>
      </c>
      <c r="K45" s="46" t="e">
        <f>SUM(#REF!+#REF!+#REF!+#REF!+#REF!+#REF!+#REF!+#REF!+#REF!+#REF!+#REF!+#REF!)</f>
        <v>#REF!</v>
      </c>
      <c r="L45" s="46" t="e">
        <f>SUM(#REF!+#REF!+#REF!+#REF!+#REF!+#REF!+#REF!+#REF!+#REF!+#REF!+#REF!+#REF!)</f>
        <v>#REF!</v>
      </c>
      <c r="M45" s="46" t="e">
        <f>SUM(#REF!+#REF!+#REF!+#REF!+#REF!+#REF!+#REF!+#REF!+#REF!+#REF!+#REF!+#REF!)</f>
        <v>#REF!</v>
      </c>
      <c r="N45" s="46">
        <v>4270</v>
      </c>
      <c r="O45" s="46">
        <v>4270</v>
      </c>
      <c r="P45" s="46">
        <v>4270</v>
      </c>
      <c r="Q45" s="46"/>
      <c r="R45" s="46"/>
      <c r="S45" s="9"/>
      <c r="V45" s="9" t="e">
        <f t="shared" si="0"/>
        <v>#REF!</v>
      </c>
      <c r="W45" s="9" t="e">
        <f t="shared" si="1"/>
        <v>#REF!</v>
      </c>
    </row>
    <row r="46" spans="1:23" ht="12.75" x14ac:dyDescent="0.2">
      <c r="A46" s="45" t="s">
        <v>111</v>
      </c>
      <c r="B46" s="133" t="s">
        <v>114</v>
      </c>
      <c r="C46" s="134"/>
      <c r="D46" s="135"/>
      <c r="E46" s="49" t="e">
        <f t="shared" si="4"/>
        <v>#REF!</v>
      </c>
      <c r="F46" s="46" t="e">
        <f>SUM(#REF!+#REF!+#REF!+#REF!+#REF!+#REF!+#REF!+#REF!+#REF!+#REF!+#REF!+#REF!)</f>
        <v>#REF!</v>
      </c>
      <c r="G46" s="46" t="e">
        <f>SUM(#REF!+#REF!+#REF!+#REF!+#REF!+#REF!+#REF!+#REF!+#REF!+#REF!+#REF!+#REF!)</f>
        <v>#REF!</v>
      </c>
      <c r="H46" s="46" t="e">
        <f>SUM(#REF!+#REF!+#REF!+#REF!+#REF!+#REF!+#REF!+#REF!+#REF!+#REF!+#REF!+#REF!)</f>
        <v>#REF!</v>
      </c>
      <c r="I46" s="46" t="e">
        <f>SUM(#REF!+#REF!+#REF!+#REF!+#REF!+#REF!+#REF!+#REF!+#REF!+#REF!+#REF!+#REF!)</f>
        <v>#REF!</v>
      </c>
      <c r="J46" s="46" t="e">
        <f>SUM(#REF!+#REF!+#REF!+#REF!+#REF!+#REF!+#REF!+#REF!+#REF!+#REF!+#REF!+#REF!)</f>
        <v>#REF!</v>
      </c>
      <c r="K46" s="46" t="e">
        <f>SUM(#REF!+#REF!+#REF!+#REF!+#REF!+#REF!+#REF!+#REF!+#REF!+#REF!+#REF!+#REF!)</f>
        <v>#REF!</v>
      </c>
      <c r="L46" s="46" t="e">
        <f>SUM(#REF!+#REF!+#REF!+#REF!+#REF!+#REF!+#REF!+#REF!+#REF!+#REF!+#REF!+#REF!)</f>
        <v>#REF!</v>
      </c>
      <c r="M46" s="46" t="e">
        <f>SUM(#REF!+#REF!+#REF!+#REF!+#REF!+#REF!+#REF!+#REF!+#REF!+#REF!+#REF!+#REF!)</f>
        <v>#REF!</v>
      </c>
      <c r="N46" s="46">
        <v>1000</v>
      </c>
      <c r="O46" s="46">
        <v>1000</v>
      </c>
      <c r="P46" s="46">
        <v>1000</v>
      </c>
      <c r="Q46" s="46"/>
      <c r="R46" s="46">
        <f t="shared" ref="R46:R69" si="8">N46/$N$9*$R$9</f>
        <v>498.72103890993162</v>
      </c>
      <c r="S46" s="9"/>
      <c r="V46" s="9" t="e">
        <f t="shared" si="0"/>
        <v>#REF!</v>
      </c>
      <c r="W46" s="9" t="e">
        <f t="shared" si="1"/>
        <v>#REF!</v>
      </c>
    </row>
    <row r="47" spans="1:23" ht="12.75" x14ac:dyDescent="0.2">
      <c r="A47" s="45" t="s">
        <v>111</v>
      </c>
      <c r="B47" s="133" t="s">
        <v>115</v>
      </c>
      <c r="C47" s="134"/>
      <c r="D47" s="135"/>
      <c r="E47" s="49" t="e">
        <f t="shared" si="4"/>
        <v>#REF!</v>
      </c>
      <c r="F47" s="46" t="e">
        <f>SUM(#REF!+#REF!+#REF!+#REF!+#REF!+#REF!+#REF!+#REF!+#REF!+#REF!+#REF!+#REF!)</f>
        <v>#REF!</v>
      </c>
      <c r="G47" s="46" t="e">
        <f>SUM(#REF!+#REF!+#REF!+#REF!+#REF!+#REF!+#REF!+#REF!+#REF!+#REF!+#REF!+#REF!)</f>
        <v>#REF!</v>
      </c>
      <c r="H47" s="46" t="e">
        <f>SUM(#REF!+#REF!+#REF!+#REF!+#REF!+#REF!+#REF!+#REF!+#REF!+#REF!+#REF!+#REF!)</f>
        <v>#REF!</v>
      </c>
      <c r="I47" s="46" t="e">
        <f>SUM(#REF!+#REF!+#REF!+#REF!+#REF!+#REF!+#REF!+#REF!+#REF!+#REF!+#REF!+#REF!)</f>
        <v>#REF!</v>
      </c>
      <c r="J47" s="46" t="e">
        <f>SUM(#REF!+#REF!+#REF!+#REF!+#REF!+#REF!+#REF!+#REF!+#REF!+#REF!+#REF!+#REF!)</f>
        <v>#REF!</v>
      </c>
      <c r="K47" s="46" t="e">
        <f>SUM(#REF!+#REF!+#REF!+#REF!+#REF!+#REF!+#REF!+#REF!+#REF!+#REF!+#REF!+#REF!)</f>
        <v>#REF!</v>
      </c>
      <c r="L47" s="46" t="e">
        <f>SUM(#REF!+#REF!+#REF!+#REF!+#REF!+#REF!+#REF!+#REF!+#REF!+#REF!+#REF!+#REF!)</f>
        <v>#REF!</v>
      </c>
      <c r="M47" s="46" t="e">
        <f>SUM(#REF!+#REF!+#REF!+#REF!+#REF!+#REF!+#REF!+#REF!+#REF!+#REF!+#REF!+#REF!)</f>
        <v>#REF!</v>
      </c>
      <c r="N47" s="46">
        <v>400</v>
      </c>
      <c r="O47" s="46">
        <v>400</v>
      </c>
      <c r="P47" s="46">
        <v>400</v>
      </c>
      <c r="Q47" s="46"/>
      <c r="R47" s="46">
        <f t="shared" si="8"/>
        <v>199.48841556397264</v>
      </c>
      <c r="S47" s="9"/>
      <c r="V47" s="9" t="e">
        <f t="shared" si="0"/>
        <v>#REF!</v>
      </c>
      <c r="W47" s="9" t="e">
        <f t="shared" si="1"/>
        <v>#REF!</v>
      </c>
    </row>
    <row r="48" spans="1:23" ht="12.75" hidden="1" x14ac:dyDescent="0.2">
      <c r="A48" s="45" t="s">
        <v>111</v>
      </c>
      <c r="B48" s="133" t="s">
        <v>116</v>
      </c>
      <c r="C48" s="134"/>
      <c r="D48" s="135"/>
      <c r="E48" s="49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>
        <f t="shared" si="8"/>
        <v>0</v>
      </c>
      <c r="S48" s="9"/>
      <c r="V48" s="9">
        <f t="shared" si="0"/>
        <v>0</v>
      </c>
      <c r="W48" s="9">
        <f t="shared" si="1"/>
        <v>0</v>
      </c>
    </row>
    <row r="49" spans="1:23" ht="12.75" x14ac:dyDescent="0.2">
      <c r="A49" s="45" t="s">
        <v>111</v>
      </c>
      <c r="B49" s="133" t="s">
        <v>117</v>
      </c>
      <c r="C49" s="134"/>
      <c r="D49" s="135"/>
      <c r="E49" s="49" t="e">
        <f t="shared" si="4"/>
        <v>#REF!</v>
      </c>
      <c r="F49" s="46" t="e">
        <f>SUM(#REF!+#REF!+#REF!+#REF!+#REF!+#REF!+#REF!+#REF!+#REF!+#REF!+#REF!+#REF!)</f>
        <v>#REF!</v>
      </c>
      <c r="G49" s="46" t="e">
        <f>SUM(#REF!+#REF!+#REF!+#REF!+#REF!+#REF!+#REF!+#REF!+#REF!+#REF!+#REF!+#REF!)</f>
        <v>#REF!</v>
      </c>
      <c r="H49" s="46" t="e">
        <f>SUM(#REF!+#REF!+#REF!+#REF!+#REF!+#REF!+#REF!+#REF!+#REF!+#REF!+#REF!+#REF!)</f>
        <v>#REF!</v>
      </c>
      <c r="I49" s="46" t="e">
        <f>SUM(#REF!+#REF!+#REF!+#REF!+#REF!+#REF!+#REF!+#REF!+#REF!+#REF!+#REF!+#REF!)</f>
        <v>#REF!</v>
      </c>
      <c r="J49" s="46" t="e">
        <f>SUM(#REF!+#REF!+#REF!+#REF!+#REF!+#REF!+#REF!+#REF!+#REF!+#REF!+#REF!+#REF!)</f>
        <v>#REF!</v>
      </c>
      <c r="K49" s="46" t="e">
        <f>SUM(#REF!+#REF!+#REF!+#REF!+#REF!+#REF!+#REF!+#REF!+#REF!+#REF!+#REF!+#REF!)</f>
        <v>#REF!</v>
      </c>
      <c r="L49" s="46" t="e">
        <f>SUM(#REF!+#REF!+#REF!+#REF!+#REF!+#REF!+#REF!+#REF!+#REF!+#REF!+#REF!+#REF!)</f>
        <v>#REF!</v>
      </c>
      <c r="M49" s="46" t="e">
        <f>SUM(#REF!+#REF!+#REF!+#REF!+#REF!+#REF!+#REF!+#REF!+#REF!+#REF!+#REF!+#REF!)</f>
        <v>#REF!</v>
      </c>
      <c r="N49" s="46">
        <v>3600</v>
      </c>
      <c r="O49" s="46">
        <v>3500</v>
      </c>
      <c r="P49" s="46">
        <v>3500</v>
      </c>
      <c r="Q49" s="46"/>
      <c r="R49" s="46">
        <f t="shared" si="8"/>
        <v>1795.3957400757538</v>
      </c>
      <c r="S49" s="9"/>
      <c r="V49" s="9" t="e">
        <f t="shared" si="0"/>
        <v>#REF!</v>
      </c>
      <c r="W49" s="9" t="e">
        <f t="shared" si="1"/>
        <v>#REF!</v>
      </c>
    </row>
    <row r="50" spans="1:23" ht="12.75" hidden="1" x14ac:dyDescent="0.2">
      <c r="A50" s="45" t="s">
        <v>85</v>
      </c>
      <c r="B50" s="133" t="s">
        <v>118</v>
      </c>
      <c r="C50" s="134"/>
      <c r="D50" s="135"/>
      <c r="E50" s="49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>
        <f t="shared" si="8"/>
        <v>0</v>
      </c>
      <c r="S50" s="9"/>
      <c r="V50" s="9">
        <f t="shared" si="0"/>
        <v>0</v>
      </c>
      <c r="W50" s="9">
        <f t="shared" si="1"/>
        <v>0</v>
      </c>
    </row>
    <row r="51" spans="1:23" ht="12.75" hidden="1" x14ac:dyDescent="0.2">
      <c r="A51" s="45" t="s">
        <v>111</v>
      </c>
      <c r="B51" s="133" t="s">
        <v>119</v>
      </c>
      <c r="C51" s="134"/>
      <c r="D51" s="135"/>
      <c r="E51" s="49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>
        <f t="shared" si="8"/>
        <v>0</v>
      </c>
      <c r="S51" s="9"/>
      <c r="V51" s="9">
        <f t="shared" si="0"/>
        <v>0</v>
      </c>
      <c r="W51" s="9">
        <f t="shared" si="1"/>
        <v>0</v>
      </c>
    </row>
    <row r="52" spans="1:23" ht="12.75" hidden="1" x14ac:dyDescent="0.2">
      <c r="A52" s="45" t="s">
        <v>111</v>
      </c>
      <c r="B52" s="133" t="s">
        <v>120</v>
      </c>
      <c r="C52" s="134"/>
      <c r="D52" s="135"/>
      <c r="E52" s="49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>
        <f t="shared" si="8"/>
        <v>0</v>
      </c>
      <c r="S52" s="9"/>
      <c r="V52" s="9">
        <f t="shared" si="0"/>
        <v>0</v>
      </c>
      <c r="W52" s="9">
        <f t="shared" si="1"/>
        <v>0</v>
      </c>
    </row>
    <row r="53" spans="1:23" ht="12.75" x14ac:dyDescent="0.2">
      <c r="A53" s="45" t="s">
        <v>85</v>
      </c>
      <c r="B53" s="133" t="s">
        <v>174</v>
      </c>
      <c r="C53" s="134"/>
      <c r="D53" s="135"/>
      <c r="E53" s="49" t="e">
        <f t="shared" si="4"/>
        <v>#REF!</v>
      </c>
      <c r="F53" s="46" t="e">
        <f>SUM(#REF!+#REF!+#REF!+#REF!+#REF!+#REF!+#REF!+#REF!+#REF!+#REF!+#REF!+#REF!)</f>
        <v>#REF!</v>
      </c>
      <c r="G53" s="46" t="e">
        <f>SUM(#REF!+#REF!+#REF!+#REF!+#REF!+#REF!+#REF!+#REF!+#REF!+#REF!+#REF!+#REF!)</f>
        <v>#REF!</v>
      </c>
      <c r="H53" s="46" t="e">
        <f>SUM(#REF!+#REF!+#REF!+#REF!+#REF!+#REF!+#REF!+#REF!+#REF!+#REF!+#REF!+#REF!)</f>
        <v>#REF!</v>
      </c>
      <c r="I53" s="46" t="e">
        <f>SUM(#REF!+#REF!+#REF!+#REF!+#REF!+#REF!+#REF!+#REF!+#REF!+#REF!+#REF!+#REF!)</f>
        <v>#REF!</v>
      </c>
      <c r="J53" s="46" t="e">
        <f>SUM(#REF!+#REF!+#REF!+#REF!+#REF!+#REF!+#REF!+#REF!+#REF!+#REF!+#REF!+#REF!)</f>
        <v>#REF!</v>
      </c>
      <c r="K53" s="46" t="e">
        <f>SUM(#REF!+#REF!+#REF!+#REF!+#REF!+#REF!+#REF!+#REF!+#REF!+#REF!+#REF!+#REF!)</f>
        <v>#REF!</v>
      </c>
      <c r="L53" s="46" t="e">
        <f>SUM(#REF!+#REF!+#REF!+#REF!+#REF!+#REF!+#REF!+#REF!+#REF!+#REF!+#REF!+#REF!)</f>
        <v>#REF!</v>
      </c>
      <c r="M53" s="46" t="e">
        <f>SUM(#REF!+#REF!+#REF!+#REF!+#REF!+#REF!+#REF!+#REF!+#REF!+#REF!+#REF!+#REF!)</f>
        <v>#REF!</v>
      </c>
      <c r="N53" s="46">
        <v>420</v>
      </c>
      <c r="O53" s="46">
        <v>400</v>
      </c>
      <c r="P53" s="46">
        <v>400</v>
      </c>
      <c r="Q53" s="46"/>
      <c r="R53" s="46">
        <f t="shared" si="8"/>
        <v>209.4628363421713</v>
      </c>
      <c r="S53" s="9"/>
      <c r="V53" s="9" t="e">
        <f t="shared" si="0"/>
        <v>#REF!</v>
      </c>
      <c r="W53" s="9" t="e">
        <f t="shared" si="1"/>
        <v>#REF!</v>
      </c>
    </row>
    <row r="54" spans="1:23" ht="12.75" hidden="1" x14ac:dyDescent="0.2">
      <c r="A54" s="45" t="s">
        <v>85</v>
      </c>
      <c r="B54" s="98" t="s">
        <v>121</v>
      </c>
      <c r="C54" s="99"/>
      <c r="D54" s="100"/>
      <c r="E54" s="49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>
        <f t="shared" si="8"/>
        <v>0</v>
      </c>
      <c r="S54" s="9"/>
      <c r="V54" s="9">
        <f t="shared" si="0"/>
        <v>0</v>
      </c>
      <c r="W54" s="9">
        <f t="shared" si="1"/>
        <v>0</v>
      </c>
    </row>
    <row r="55" spans="1:23" ht="12.75" x14ac:dyDescent="0.2">
      <c r="A55" s="45" t="s">
        <v>85</v>
      </c>
      <c r="B55" s="98" t="s">
        <v>122</v>
      </c>
      <c r="C55" s="99"/>
      <c r="D55" s="100"/>
      <c r="E55" s="49" t="e">
        <f t="shared" si="4"/>
        <v>#REF!</v>
      </c>
      <c r="F55" s="46" t="e">
        <f>SUM(#REF!+#REF!+#REF!+#REF!+#REF!+#REF!+#REF!+#REF!+#REF!+#REF!+#REF!+#REF!)</f>
        <v>#REF!</v>
      </c>
      <c r="G55" s="46" t="e">
        <f>SUM(#REF!+#REF!+#REF!+#REF!+#REF!+#REF!+#REF!+#REF!+#REF!+#REF!+#REF!+#REF!)</f>
        <v>#REF!</v>
      </c>
      <c r="H55" s="46" t="e">
        <f>SUM(#REF!+#REF!+#REF!+#REF!+#REF!+#REF!+#REF!+#REF!+#REF!+#REF!+#REF!+#REF!)</f>
        <v>#REF!</v>
      </c>
      <c r="I55" s="46" t="e">
        <f>SUM(#REF!+#REF!+#REF!+#REF!+#REF!+#REF!+#REF!+#REF!+#REF!+#REF!+#REF!+#REF!)</f>
        <v>#REF!</v>
      </c>
      <c r="J55" s="46" t="e">
        <f>SUM(#REF!+#REF!+#REF!+#REF!+#REF!+#REF!+#REF!+#REF!+#REF!+#REF!+#REF!+#REF!)</f>
        <v>#REF!</v>
      </c>
      <c r="K55" s="46" t="e">
        <f>SUM(#REF!+#REF!+#REF!+#REF!+#REF!+#REF!+#REF!+#REF!+#REF!+#REF!+#REF!+#REF!)</f>
        <v>#REF!</v>
      </c>
      <c r="L55" s="46" t="e">
        <f>SUM(#REF!+#REF!+#REF!+#REF!+#REF!+#REF!+#REF!+#REF!+#REF!+#REF!+#REF!+#REF!)</f>
        <v>#REF!</v>
      </c>
      <c r="M55" s="46" t="e">
        <f>SUM(#REF!+#REF!+#REF!+#REF!+#REF!+#REF!+#REF!+#REF!+#REF!+#REF!+#REF!+#REF!)</f>
        <v>#REF!</v>
      </c>
      <c r="N55" s="46">
        <v>20500</v>
      </c>
      <c r="O55" s="46">
        <v>20000</v>
      </c>
      <c r="P55" s="46">
        <v>20000</v>
      </c>
      <c r="Q55" s="46"/>
      <c r="R55" s="46">
        <f t="shared" si="8"/>
        <v>10223.781297653599</v>
      </c>
      <c r="S55" s="9"/>
      <c r="V55" s="9" t="e">
        <f t="shared" si="0"/>
        <v>#REF!</v>
      </c>
      <c r="W55" s="9" t="e">
        <f t="shared" si="1"/>
        <v>#REF!</v>
      </c>
    </row>
    <row r="56" spans="1:23" ht="12.75" x14ac:dyDescent="0.2">
      <c r="A56" s="45" t="s">
        <v>85</v>
      </c>
      <c r="B56" s="98" t="s">
        <v>179</v>
      </c>
      <c r="C56" s="99"/>
      <c r="D56" s="100"/>
      <c r="E56" s="49"/>
      <c r="F56" s="46"/>
      <c r="G56" s="46"/>
      <c r="H56" s="46"/>
      <c r="I56" s="46"/>
      <c r="J56" s="46"/>
      <c r="K56" s="46"/>
      <c r="L56" s="46"/>
      <c r="M56" s="46"/>
      <c r="N56" s="46">
        <v>1000</v>
      </c>
      <c r="O56" s="46">
        <v>1000</v>
      </c>
      <c r="P56" s="46">
        <v>1000</v>
      </c>
      <c r="Q56" s="46"/>
      <c r="R56" s="46"/>
      <c r="S56" s="9"/>
      <c r="V56" s="9">
        <f t="shared" si="0"/>
        <v>0</v>
      </c>
      <c r="W56" s="9">
        <f t="shared" si="1"/>
        <v>0</v>
      </c>
    </row>
    <row r="57" spans="1:23" ht="12.75" x14ac:dyDescent="0.2">
      <c r="A57" s="69" t="s">
        <v>85</v>
      </c>
      <c r="B57" s="98" t="s">
        <v>178</v>
      </c>
      <c r="C57" s="99"/>
      <c r="D57" s="100"/>
      <c r="E57" s="49"/>
      <c r="F57" s="46"/>
      <c r="G57" s="46"/>
      <c r="H57" s="46"/>
      <c r="I57" s="46"/>
      <c r="J57" s="46"/>
      <c r="K57" s="46"/>
      <c r="L57" s="46"/>
      <c r="M57" s="46"/>
      <c r="N57" s="46">
        <v>9112</v>
      </c>
      <c r="O57" s="46">
        <v>9112</v>
      </c>
      <c r="P57" s="46">
        <v>9112</v>
      </c>
      <c r="Q57" s="46"/>
      <c r="R57" s="46">
        <v>5400</v>
      </c>
      <c r="S57" s="9"/>
      <c r="V57" s="9"/>
      <c r="W57" s="9"/>
    </row>
    <row r="58" spans="1:23" ht="24.75" customHeight="1" x14ac:dyDescent="0.2">
      <c r="A58" s="45" t="s">
        <v>85</v>
      </c>
      <c r="B58" s="127" t="s">
        <v>181</v>
      </c>
      <c r="C58" s="128"/>
      <c r="D58" s="129"/>
      <c r="E58" s="49"/>
      <c r="F58" s="46"/>
      <c r="G58" s="46"/>
      <c r="H58" s="46"/>
      <c r="I58" s="46"/>
      <c r="J58" s="46"/>
      <c r="K58" s="46"/>
      <c r="L58" s="46"/>
      <c r="M58" s="46"/>
      <c r="N58" s="46">
        <v>1333</v>
      </c>
      <c r="O58" s="46">
        <v>1333</v>
      </c>
      <c r="P58" s="46">
        <v>1333</v>
      </c>
      <c r="Q58" s="46"/>
      <c r="R58" s="46"/>
      <c r="S58" s="9"/>
      <c r="V58" s="9"/>
      <c r="W58" s="9"/>
    </row>
    <row r="59" spans="1:23" ht="25.5" customHeight="1" x14ac:dyDescent="0.2">
      <c r="A59" s="45" t="s">
        <v>85</v>
      </c>
      <c r="B59" s="127" t="s">
        <v>180</v>
      </c>
      <c r="C59" s="128"/>
      <c r="D59" s="129"/>
      <c r="E59" s="49"/>
      <c r="F59" s="46"/>
      <c r="G59" s="46"/>
      <c r="H59" s="46"/>
      <c r="I59" s="46"/>
      <c r="J59" s="46"/>
      <c r="K59" s="46"/>
      <c r="L59" s="46"/>
      <c r="M59" s="46"/>
      <c r="N59" s="46">
        <v>3000</v>
      </c>
      <c r="O59" s="46">
        <v>3000</v>
      </c>
      <c r="P59" s="46">
        <v>3000</v>
      </c>
      <c r="Q59" s="46"/>
      <c r="R59" s="46">
        <v>3000</v>
      </c>
      <c r="S59" s="9"/>
      <c r="V59" s="9">
        <f t="shared" si="0"/>
        <v>0</v>
      </c>
      <c r="W59" s="9">
        <f t="shared" si="1"/>
        <v>0</v>
      </c>
    </row>
    <row r="60" spans="1:23" ht="12.75" hidden="1" x14ac:dyDescent="0.2">
      <c r="A60" s="45" t="s">
        <v>85</v>
      </c>
      <c r="B60" s="142"/>
      <c r="C60" s="143"/>
      <c r="D60" s="144"/>
      <c r="E60" s="49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9"/>
      <c r="V60" s="9">
        <f t="shared" si="0"/>
        <v>0</v>
      </c>
      <c r="W60" s="9">
        <f t="shared" si="1"/>
        <v>0</v>
      </c>
    </row>
    <row r="61" spans="1:23" ht="12.75" hidden="1" x14ac:dyDescent="0.2">
      <c r="A61" s="45" t="s">
        <v>85</v>
      </c>
      <c r="B61" s="145"/>
      <c r="C61" s="146"/>
      <c r="D61" s="147"/>
      <c r="E61" s="49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9"/>
      <c r="V61" s="9">
        <f t="shared" si="0"/>
        <v>0</v>
      </c>
      <c r="W61" s="9">
        <f t="shared" si="1"/>
        <v>0</v>
      </c>
    </row>
    <row r="62" spans="1:23" ht="12.75" hidden="1" x14ac:dyDescent="0.2">
      <c r="A62" s="45" t="s">
        <v>85</v>
      </c>
      <c r="B62" s="98"/>
      <c r="C62" s="99"/>
      <c r="D62" s="100"/>
      <c r="E62" s="49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>
        <f t="shared" si="8"/>
        <v>0</v>
      </c>
      <c r="S62" s="9"/>
      <c r="V62" s="9">
        <f t="shared" si="0"/>
        <v>0</v>
      </c>
      <c r="W62" s="9">
        <f t="shared" si="1"/>
        <v>0</v>
      </c>
    </row>
    <row r="63" spans="1:23" ht="12.75" hidden="1" x14ac:dyDescent="0.2">
      <c r="A63" s="45" t="s">
        <v>85</v>
      </c>
      <c r="B63" s="148"/>
      <c r="C63" s="148"/>
      <c r="D63" s="149"/>
      <c r="E63" s="49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>
        <f t="shared" si="8"/>
        <v>0</v>
      </c>
      <c r="S63" s="9"/>
      <c r="V63" s="9">
        <f t="shared" si="0"/>
        <v>0</v>
      </c>
      <c r="W63" s="9">
        <f t="shared" si="1"/>
        <v>0</v>
      </c>
    </row>
    <row r="64" spans="1:23" ht="12.75" x14ac:dyDescent="0.2">
      <c r="A64" s="51" t="s">
        <v>85</v>
      </c>
      <c r="B64" s="99" t="s">
        <v>123</v>
      </c>
      <c r="C64" s="99"/>
      <c r="D64" s="100"/>
      <c r="E64" s="49" t="e">
        <f t="shared" si="4"/>
        <v>#REF!</v>
      </c>
      <c r="F64" s="46" t="e">
        <f>SUM(#REF!+#REF!+#REF!+#REF!+#REF!+#REF!+#REF!+#REF!+#REF!+#REF!+#REF!+#REF!)</f>
        <v>#REF!</v>
      </c>
      <c r="G64" s="46" t="e">
        <f>SUM(#REF!+#REF!+#REF!+#REF!+#REF!+#REF!+#REF!+#REF!+#REF!+#REF!+#REF!+#REF!)</f>
        <v>#REF!</v>
      </c>
      <c r="H64" s="46" t="e">
        <f>SUM(#REF!+#REF!+#REF!+#REF!+#REF!+#REF!+#REF!+#REF!+#REF!+#REF!+#REF!+#REF!)</f>
        <v>#REF!</v>
      </c>
      <c r="I64" s="46" t="e">
        <f>SUM(#REF!+#REF!+#REF!+#REF!+#REF!+#REF!+#REF!+#REF!+#REF!+#REF!+#REF!+#REF!)</f>
        <v>#REF!</v>
      </c>
      <c r="J64" s="46" t="e">
        <f>SUM(#REF!+#REF!+#REF!+#REF!+#REF!+#REF!+#REF!+#REF!+#REF!+#REF!+#REF!+#REF!)</f>
        <v>#REF!</v>
      </c>
      <c r="K64" s="46" t="e">
        <f>SUM(#REF!+#REF!+#REF!+#REF!+#REF!+#REF!+#REF!+#REF!+#REF!+#REF!+#REF!+#REF!)</f>
        <v>#REF!</v>
      </c>
      <c r="L64" s="46" t="e">
        <f>SUM(#REF!+#REF!+#REF!+#REF!+#REF!+#REF!+#REF!+#REF!+#REF!+#REF!+#REF!+#REF!)</f>
        <v>#REF!</v>
      </c>
      <c r="M64" s="46" t="e">
        <f>SUM(#REF!+#REF!+#REF!+#REF!+#REF!+#REF!+#REF!+#REF!+#REF!+#REF!+#REF!+#REF!)</f>
        <v>#REF!</v>
      </c>
      <c r="N64" s="46">
        <v>40400</v>
      </c>
      <c r="O64" s="46">
        <v>39200</v>
      </c>
      <c r="P64" s="46">
        <v>39200</v>
      </c>
      <c r="Q64" s="46"/>
      <c r="R64" s="46">
        <f t="shared" si="8"/>
        <v>20148.329971961237</v>
      </c>
      <c r="S64" s="9"/>
      <c r="V64" s="9" t="e">
        <f t="shared" si="0"/>
        <v>#REF!</v>
      </c>
      <c r="W64" s="9" t="e">
        <f t="shared" si="1"/>
        <v>#REF!</v>
      </c>
    </row>
    <row r="65" spans="1:23" ht="12.75" hidden="1" x14ac:dyDescent="0.2">
      <c r="A65" s="51" t="s">
        <v>85</v>
      </c>
      <c r="B65" s="99"/>
      <c r="C65" s="99"/>
      <c r="D65" s="100"/>
      <c r="E65" s="49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9"/>
      <c r="V65" s="9">
        <f t="shared" si="0"/>
        <v>0</v>
      </c>
      <c r="W65" s="9">
        <f t="shared" si="1"/>
        <v>0</v>
      </c>
    </row>
    <row r="66" spans="1:23" ht="12.75" hidden="1" x14ac:dyDescent="0.2">
      <c r="A66" s="45" t="s">
        <v>85</v>
      </c>
      <c r="B66" s="98"/>
      <c r="C66" s="99"/>
      <c r="D66" s="100"/>
      <c r="E66" s="49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9"/>
      <c r="V66" s="9">
        <f t="shared" si="0"/>
        <v>0</v>
      </c>
      <c r="W66" s="9">
        <f t="shared" si="1"/>
        <v>0</v>
      </c>
    </row>
    <row r="67" spans="1:23" ht="12.75" hidden="1" x14ac:dyDescent="0.2">
      <c r="A67" s="45" t="s">
        <v>85</v>
      </c>
      <c r="B67" s="98" t="s">
        <v>124</v>
      </c>
      <c r="C67" s="99"/>
      <c r="D67" s="100"/>
      <c r="E67" s="49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>
        <f t="shared" si="8"/>
        <v>0</v>
      </c>
      <c r="S67" s="9"/>
      <c r="V67" s="9">
        <f t="shared" si="0"/>
        <v>0</v>
      </c>
      <c r="W67" s="9">
        <f t="shared" si="1"/>
        <v>0</v>
      </c>
    </row>
    <row r="68" spans="1:23" ht="12.75" hidden="1" x14ac:dyDescent="0.2">
      <c r="A68" s="45" t="s">
        <v>85</v>
      </c>
      <c r="B68" s="98" t="s">
        <v>125</v>
      </c>
      <c r="C68" s="99"/>
      <c r="D68" s="100"/>
      <c r="E68" s="49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>
        <f t="shared" si="8"/>
        <v>0</v>
      </c>
      <c r="S68" s="9"/>
      <c r="V68" s="9">
        <f t="shared" si="0"/>
        <v>0</v>
      </c>
      <c r="W68" s="9">
        <f t="shared" si="1"/>
        <v>0</v>
      </c>
    </row>
    <row r="69" spans="1:23" ht="24" customHeight="1" x14ac:dyDescent="0.2">
      <c r="A69" s="45" t="s">
        <v>85</v>
      </c>
      <c r="B69" s="127" t="s">
        <v>126</v>
      </c>
      <c r="C69" s="128"/>
      <c r="D69" s="129"/>
      <c r="E69" s="49" t="e">
        <f t="shared" si="4"/>
        <v>#REF!</v>
      </c>
      <c r="F69" s="46" t="e">
        <f>SUM(#REF!+#REF!+#REF!+#REF!+#REF!+#REF!+#REF!+#REF!+#REF!+#REF!+#REF!+#REF!)</f>
        <v>#REF!</v>
      </c>
      <c r="G69" s="46" t="e">
        <f>SUM(#REF!+#REF!+#REF!+#REF!+#REF!+#REF!+#REF!+#REF!+#REF!+#REF!+#REF!+#REF!)</f>
        <v>#REF!</v>
      </c>
      <c r="H69" s="46" t="e">
        <f>SUM(#REF!+#REF!+#REF!+#REF!+#REF!+#REF!+#REF!+#REF!+#REF!+#REF!+#REF!+#REF!)</f>
        <v>#REF!</v>
      </c>
      <c r="I69" s="46" t="e">
        <f>SUM(#REF!+#REF!+#REF!+#REF!+#REF!+#REF!+#REF!+#REF!+#REF!+#REF!+#REF!+#REF!)</f>
        <v>#REF!</v>
      </c>
      <c r="J69" s="46" t="e">
        <f>SUM(#REF!+#REF!+#REF!+#REF!+#REF!+#REF!+#REF!+#REF!+#REF!+#REF!+#REF!+#REF!)</f>
        <v>#REF!</v>
      </c>
      <c r="K69" s="46" t="e">
        <f>SUM(#REF!+#REF!+#REF!+#REF!+#REF!+#REF!+#REF!+#REF!+#REF!+#REF!+#REF!+#REF!)</f>
        <v>#REF!</v>
      </c>
      <c r="L69" s="46" t="e">
        <f>SUM(#REF!+#REF!+#REF!+#REF!+#REF!+#REF!+#REF!+#REF!+#REF!+#REF!+#REF!+#REF!)</f>
        <v>#REF!</v>
      </c>
      <c r="M69" s="46" t="e">
        <f>SUM(#REF!+#REF!+#REF!+#REF!+#REF!+#REF!+#REF!+#REF!+#REF!+#REF!+#REF!+#REF!)</f>
        <v>#REF!</v>
      </c>
      <c r="N69" s="46">
        <v>750</v>
      </c>
      <c r="O69" s="46">
        <v>600</v>
      </c>
      <c r="P69" s="46">
        <v>600</v>
      </c>
      <c r="Q69" s="46"/>
      <c r="R69" s="46">
        <f t="shared" si="8"/>
        <v>374.04077918244872</v>
      </c>
      <c r="S69" s="9"/>
      <c r="V69" s="9" t="e">
        <f t="shared" si="0"/>
        <v>#REF!</v>
      </c>
      <c r="W69" s="9" t="e">
        <f t="shared" si="1"/>
        <v>#REF!</v>
      </c>
    </row>
    <row r="70" spans="1:23" ht="12.75" x14ac:dyDescent="0.2">
      <c r="A70" s="47" t="s">
        <v>127</v>
      </c>
      <c r="B70" s="115" t="s">
        <v>128</v>
      </c>
      <c r="C70" s="116"/>
      <c r="D70" s="117"/>
      <c r="E70" s="50" t="e">
        <f t="shared" si="4"/>
        <v>#REF!</v>
      </c>
      <c r="F70" s="48" t="e">
        <f t="shared" ref="F70:R70" si="9">SUM(F73:F75)</f>
        <v>#REF!</v>
      </c>
      <c r="G70" s="48" t="e">
        <f t="shared" si="9"/>
        <v>#REF!</v>
      </c>
      <c r="H70" s="48" t="e">
        <f t="shared" si="9"/>
        <v>#REF!</v>
      </c>
      <c r="I70" s="48" t="e">
        <f t="shared" si="9"/>
        <v>#REF!</v>
      </c>
      <c r="J70" s="48" t="e">
        <f t="shared" si="9"/>
        <v>#REF!</v>
      </c>
      <c r="K70" s="48" t="e">
        <f t="shared" si="9"/>
        <v>#REF!</v>
      </c>
      <c r="L70" s="48" t="e">
        <f t="shared" si="9"/>
        <v>#REF!</v>
      </c>
      <c r="M70" s="48" t="e">
        <f t="shared" si="9"/>
        <v>#REF!</v>
      </c>
      <c r="N70" s="48">
        <f t="shared" si="9"/>
        <v>5515</v>
      </c>
      <c r="O70" s="48">
        <f t="shared" si="9"/>
        <v>4460</v>
      </c>
      <c r="P70" s="48">
        <f t="shared" si="9"/>
        <v>4460</v>
      </c>
      <c r="Q70" s="48">
        <f t="shared" si="9"/>
        <v>0</v>
      </c>
      <c r="R70" s="48">
        <f t="shared" si="9"/>
        <v>2750.4465295882728</v>
      </c>
      <c r="S70" s="9"/>
      <c r="V70" s="9" t="e">
        <f t="shared" si="0"/>
        <v>#REF!</v>
      </c>
      <c r="W70" s="9" t="e">
        <f t="shared" si="1"/>
        <v>#REF!</v>
      </c>
    </row>
    <row r="71" spans="1:23" ht="12.75" hidden="1" x14ac:dyDescent="0.2">
      <c r="A71" s="42"/>
      <c r="B71" s="109" t="s">
        <v>82</v>
      </c>
      <c r="C71" s="110"/>
      <c r="D71" s="111"/>
      <c r="E71" s="49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9"/>
      <c r="V71" s="9">
        <f t="shared" si="0"/>
        <v>0</v>
      </c>
      <c r="W71" s="9">
        <f t="shared" si="1"/>
        <v>0</v>
      </c>
    </row>
    <row r="72" spans="1:23" ht="12.75" hidden="1" x14ac:dyDescent="0.2">
      <c r="A72" s="45" t="s">
        <v>129</v>
      </c>
      <c r="B72" s="133" t="s">
        <v>130</v>
      </c>
      <c r="C72" s="134"/>
      <c r="D72" s="135"/>
      <c r="E72" s="49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9"/>
      <c r="V72" s="9">
        <f t="shared" si="0"/>
        <v>0</v>
      </c>
      <c r="W72" s="9">
        <f t="shared" si="1"/>
        <v>0</v>
      </c>
    </row>
    <row r="73" spans="1:23" ht="12.75" x14ac:dyDescent="0.2">
      <c r="A73" s="45"/>
      <c r="B73" s="133" t="s">
        <v>131</v>
      </c>
      <c r="C73" s="134"/>
      <c r="D73" s="135"/>
      <c r="E73" s="49" t="e">
        <f t="shared" si="4"/>
        <v>#REF!</v>
      </c>
      <c r="F73" s="46" t="e">
        <f>SUM(#REF!+#REF!+#REF!+#REF!+#REF!+#REF!+#REF!+#REF!+#REF!+#REF!+#REF!+#REF!)</f>
        <v>#REF!</v>
      </c>
      <c r="G73" s="46" t="e">
        <f>SUM(#REF!+#REF!+#REF!+#REF!+#REF!+#REF!+#REF!+#REF!+#REF!+#REF!+#REF!+#REF!)</f>
        <v>#REF!</v>
      </c>
      <c r="H73" s="46" t="e">
        <f>SUM(#REF!+#REF!+#REF!+#REF!+#REF!+#REF!+#REF!+#REF!+#REF!+#REF!+#REF!+#REF!)</f>
        <v>#REF!</v>
      </c>
      <c r="I73" s="46" t="e">
        <f>SUM(#REF!+#REF!+#REF!+#REF!+#REF!+#REF!+#REF!+#REF!+#REF!+#REF!+#REF!+#REF!)</f>
        <v>#REF!</v>
      </c>
      <c r="J73" s="46" t="e">
        <f>SUM(#REF!+#REF!+#REF!+#REF!+#REF!+#REF!+#REF!+#REF!+#REF!+#REF!+#REF!+#REF!)</f>
        <v>#REF!</v>
      </c>
      <c r="K73" s="46" t="e">
        <f>SUM(#REF!+#REF!+#REF!+#REF!+#REF!+#REF!+#REF!+#REF!+#REF!+#REF!+#REF!+#REF!)</f>
        <v>#REF!</v>
      </c>
      <c r="L73" s="46" t="e">
        <f>SUM(#REF!+#REF!+#REF!+#REF!+#REF!+#REF!+#REF!+#REF!+#REF!+#REF!+#REF!+#REF!)</f>
        <v>#REF!</v>
      </c>
      <c r="M73" s="46" t="e">
        <f>SUM(#REF!+#REF!+#REF!+#REF!+#REF!+#REF!+#REF!+#REF!+#REF!+#REF!+#REF!+#REF!)</f>
        <v>#REF!</v>
      </c>
      <c r="N73" s="46">
        <v>1000</v>
      </c>
      <c r="O73" s="46">
        <v>90</v>
      </c>
      <c r="P73" s="46">
        <v>90</v>
      </c>
      <c r="Q73" s="46"/>
      <c r="R73" s="46">
        <f>N73/$N$9*$R$9</f>
        <v>498.72103890993162</v>
      </c>
      <c r="S73" s="9"/>
      <c r="V73" s="9" t="e">
        <f t="shared" si="0"/>
        <v>#REF!</v>
      </c>
      <c r="W73" s="9" t="e">
        <f t="shared" si="1"/>
        <v>#REF!</v>
      </c>
    </row>
    <row r="74" spans="1:23" ht="12.75" x14ac:dyDescent="0.2">
      <c r="A74" s="45" t="s">
        <v>129</v>
      </c>
      <c r="B74" s="98" t="s">
        <v>132</v>
      </c>
      <c r="C74" s="99"/>
      <c r="D74" s="100"/>
      <c r="E74" s="49" t="e">
        <f t="shared" si="4"/>
        <v>#REF!</v>
      </c>
      <c r="F74" s="46" t="e">
        <f>SUM(#REF!+#REF!+#REF!+#REF!+#REF!+#REF!+#REF!+#REF!+#REF!+#REF!+#REF!+#REF!)</f>
        <v>#REF!</v>
      </c>
      <c r="G74" s="46" t="e">
        <f>SUM(#REF!+#REF!+#REF!+#REF!+#REF!+#REF!+#REF!+#REF!+#REF!+#REF!+#REF!+#REF!)</f>
        <v>#REF!</v>
      </c>
      <c r="H74" s="46" t="e">
        <f>SUM(#REF!+#REF!+#REF!+#REF!+#REF!+#REF!+#REF!+#REF!+#REF!+#REF!+#REF!+#REF!)</f>
        <v>#REF!</v>
      </c>
      <c r="I74" s="46" t="e">
        <f>SUM(#REF!+#REF!+#REF!+#REF!+#REF!+#REF!+#REF!+#REF!+#REF!+#REF!+#REF!+#REF!)</f>
        <v>#REF!</v>
      </c>
      <c r="J74" s="46" t="e">
        <f>SUM(#REF!+#REF!+#REF!+#REF!+#REF!+#REF!+#REF!+#REF!+#REF!+#REF!+#REF!+#REF!)</f>
        <v>#REF!</v>
      </c>
      <c r="K74" s="46" t="e">
        <f>SUM(#REF!+#REF!+#REF!+#REF!+#REF!+#REF!+#REF!+#REF!+#REF!+#REF!+#REF!+#REF!)</f>
        <v>#REF!</v>
      </c>
      <c r="L74" s="46" t="e">
        <f>SUM(#REF!+#REF!+#REF!+#REF!+#REF!+#REF!+#REF!+#REF!+#REF!+#REF!+#REF!+#REF!)</f>
        <v>#REF!</v>
      </c>
      <c r="M74" s="46" t="e">
        <f>SUM(#REF!+#REF!+#REF!+#REF!+#REF!+#REF!+#REF!+#REF!+#REF!+#REF!+#REF!+#REF!)</f>
        <v>#REF!</v>
      </c>
      <c r="N74" s="46">
        <v>2635</v>
      </c>
      <c r="O74" s="46">
        <v>2550</v>
      </c>
      <c r="P74" s="46">
        <v>2550</v>
      </c>
      <c r="Q74" s="46"/>
      <c r="R74" s="46">
        <f>N74/$N$9*$R$9</f>
        <v>1314.1299375276699</v>
      </c>
      <c r="S74" s="9"/>
      <c r="V74" s="9" t="e">
        <f t="shared" ref="V74:V84" si="10">J74+K74+L74+M74</f>
        <v>#REF!</v>
      </c>
      <c r="W74" s="9" t="e">
        <f t="shared" ref="W74:W84" si="11">L74+K74</f>
        <v>#REF!</v>
      </c>
    </row>
    <row r="75" spans="1:23" ht="13.5" thickBot="1" x14ac:dyDescent="0.25">
      <c r="A75" s="45" t="s">
        <v>129</v>
      </c>
      <c r="B75" s="133" t="s">
        <v>133</v>
      </c>
      <c r="C75" s="134"/>
      <c r="D75" s="135"/>
      <c r="E75" s="49" t="e">
        <f t="shared" si="4"/>
        <v>#REF!</v>
      </c>
      <c r="F75" s="46" t="e">
        <f>SUM(#REF!+#REF!+#REF!+#REF!+#REF!+#REF!+#REF!+#REF!+#REF!+#REF!+#REF!+#REF!)</f>
        <v>#REF!</v>
      </c>
      <c r="G75" s="46" t="e">
        <f>SUM(#REF!+#REF!+#REF!+#REF!+#REF!+#REF!+#REF!+#REF!+#REF!+#REF!+#REF!+#REF!)</f>
        <v>#REF!</v>
      </c>
      <c r="H75" s="46" t="e">
        <f>SUM(#REF!+#REF!+#REF!+#REF!+#REF!+#REF!+#REF!+#REF!+#REF!+#REF!+#REF!+#REF!)</f>
        <v>#REF!</v>
      </c>
      <c r="I75" s="46" t="e">
        <f>SUM(#REF!+#REF!+#REF!+#REF!+#REF!+#REF!+#REF!+#REF!+#REF!+#REF!+#REF!+#REF!)</f>
        <v>#REF!</v>
      </c>
      <c r="J75" s="46" t="e">
        <f>SUM(#REF!+#REF!+#REF!+#REF!+#REF!+#REF!+#REF!+#REF!+#REF!+#REF!+#REF!+#REF!)</f>
        <v>#REF!</v>
      </c>
      <c r="K75" s="46" t="e">
        <f>SUM(#REF!+#REF!+#REF!+#REF!+#REF!+#REF!+#REF!+#REF!+#REF!+#REF!+#REF!+#REF!)</f>
        <v>#REF!</v>
      </c>
      <c r="L75" s="46" t="e">
        <f>SUM(#REF!+#REF!+#REF!+#REF!+#REF!+#REF!+#REF!+#REF!+#REF!+#REF!+#REF!+#REF!)</f>
        <v>#REF!</v>
      </c>
      <c r="M75" s="46" t="e">
        <f>SUM(#REF!+#REF!+#REF!+#REF!+#REF!+#REF!+#REF!+#REF!+#REF!+#REF!+#REF!+#REF!)</f>
        <v>#REF!</v>
      </c>
      <c r="N75" s="46">
        <v>1880</v>
      </c>
      <c r="O75" s="46">
        <v>1820</v>
      </c>
      <c r="P75" s="46">
        <v>1820</v>
      </c>
      <c r="Q75" s="46"/>
      <c r="R75" s="46">
        <f>N75/$N$9*$R$9</f>
        <v>937.59555315067144</v>
      </c>
      <c r="S75" s="9"/>
      <c r="V75" s="9" t="e">
        <f t="shared" si="10"/>
        <v>#REF!</v>
      </c>
      <c r="W75" s="9" t="e">
        <f t="shared" si="11"/>
        <v>#REF!</v>
      </c>
    </row>
    <row r="76" spans="1:23" ht="13.5" hidden="1" thickBot="1" x14ac:dyDescent="0.25">
      <c r="A76" s="52"/>
      <c r="B76" s="133"/>
      <c r="C76" s="134"/>
      <c r="D76" s="135"/>
      <c r="E76" s="49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9">
        <f t="shared" ref="S76:S77" si="12">SUM(F76:R76)</f>
        <v>0</v>
      </c>
      <c r="T76" s="1" t="b">
        <f t="shared" ref="T76:T82" si="13">S76=E76</f>
        <v>1</v>
      </c>
      <c r="V76" s="9">
        <f t="shared" si="10"/>
        <v>0</v>
      </c>
      <c r="W76" s="9">
        <f t="shared" si="11"/>
        <v>0</v>
      </c>
    </row>
    <row r="77" spans="1:23" ht="15" hidden="1" thickBot="1" x14ac:dyDescent="0.25">
      <c r="A77" s="53" t="s">
        <v>134</v>
      </c>
      <c r="B77" s="150" t="s">
        <v>135</v>
      </c>
      <c r="C77" s="151"/>
      <c r="D77" s="152"/>
      <c r="E77" s="54" t="e">
        <f t="shared" ref="E77:R77" si="14">SUM(E73:E76)</f>
        <v>#REF!</v>
      </c>
      <c r="F77" s="54" t="e">
        <f t="shared" si="14"/>
        <v>#REF!</v>
      </c>
      <c r="G77" s="54" t="e">
        <f t="shared" si="14"/>
        <v>#REF!</v>
      </c>
      <c r="H77" s="54" t="e">
        <f t="shared" si="14"/>
        <v>#REF!</v>
      </c>
      <c r="I77" s="54" t="e">
        <f t="shared" si="14"/>
        <v>#REF!</v>
      </c>
      <c r="J77" s="54" t="e">
        <f t="shared" si="14"/>
        <v>#REF!</v>
      </c>
      <c r="K77" s="54" t="e">
        <f t="shared" si="14"/>
        <v>#REF!</v>
      </c>
      <c r="L77" s="54" t="e">
        <f t="shared" si="14"/>
        <v>#REF!</v>
      </c>
      <c r="M77" s="54" t="e">
        <f t="shared" si="14"/>
        <v>#REF!</v>
      </c>
      <c r="N77" s="54">
        <f t="shared" si="14"/>
        <v>5515</v>
      </c>
      <c r="O77" s="54">
        <f t="shared" si="14"/>
        <v>4460</v>
      </c>
      <c r="P77" s="54">
        <f t="shared" si="14"/>
        <v>4460</v>
      </c>
      <c r="Q77" s="54">
        <f t="shared" si="14"/>
        <v>0</v>
      </c>
      <c r="R77" s="54">
        <f t="shared" si="14"/>
        <v>2750.4465295882728</v>
      </c>
      <c r="S77" s="9" t="e">
        <f t="shared" si="12"/>
        <v>#REF!</v>
      </c>
      <c r="T77" s="1" t="e">
        <f t="shared" si="13"/>
        <v>#REF!</v>
      </c>
      <c r="V77" s="9" t="e">
        <f t="shared" si="10"/>
        <v>#REF!</v>
      </c>
      <c r="W77" s="9" t="e">
        <f t="shared" si="11"/>
        <v>#REF!</v>
      </c>
    </row>
    <row r="78" spans="1:23" ht="13.5" hidden="1" thickBot="1" x14ac:dyDescent="0.25">
      <c r="A78" s="55"/>
      <c r="B78" s="109" t="s">
        <v>82</v>
      </c>
      <c r="C78" s="110"/>
      <c r="D78" s="111"/>
      <c r="E78" s="43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9">
        <f t="shared" ref="S78:S83" si="15">SUM(F78:R78)</f>
        <v>0</v>
      </c>
      <c r="T78" s="1" t="b">
        <f t="shared" si="13"/>
        <v>1</v>
      </c>
      <c r="V78" s="9">
        <f t="shared" si="10"/>
        <v>0</v>
      </c>
      <c r="W78" s="9">
        <f t="shared" si="11"/>
        <v>0</v>
      </c>
    </row>
    <row r="79" spans="1:23" ht="13.5" hidden="1" thickBot="1" x14ac:dyDescent="0.25">
      <c r="A79" s="45" t="s">
        <v>85</v>
      </c>
      <c r="B79" s="159" t="s">
        <v>136</v>
      </c>
      <c r="C79" s="160"/>
      <c r="D79" s="161"/>
      <c r="E79" s="49" t="e">
        <f>SUM(F79:R79)</f>
        <v>#REF!</v>
      </c>
      <c r="F79" s="46" t="e">
        <f>SUM(#REF!+#REF!+#REF!+#REF!+#REF!+#REF!+#REF!+#REF!+#REF!+#REF!+#REF!+#REF!)</f>
        <v>#REF!</v>
      </c>
      <c r="G79" s="46" t="e">
        <f>SUM(#REF!+#REF!+#REF!+#REF!+#REF!+#REF!+#REF!+#REF!+#REF!+#REF!+#REF!+#REF!)</f>
        <v>#REF!</v>
      </c>
      <c r="H79" s="46" t="e">
        <f>SUM(#REF!+#REF!+#REF!+#REF!+#REF!+#REF!+#REF!+#REF!+#REF!+#REF!+#REF!+#REF!)</f>
        <v>#REF!</v>
      </c>
      <c r="I79" s="46" t="e">
        <f>SUM(#REF!+#REF!+#REF!+#REF!+#REF!+#REF!+#REF!+#REF!+#REF!+#REF!+#REF!+#REF!)</f>
        <v>#REF!</v>
      </c>
      <c r="J79" s="46" t="e">
        <f>SUM(#REF!+#REF!+#REF!+#REF!+#REF!+#REF!+#REF!+#REF!+#REF!+#REF!+#REF!+#REF!)</f>
        <v>#REF!</v>
      </c>
      <c r="K79" s="46" t="e">
        <f>SUM(#REF!+#REF!+#REF!+#REF!+#REF!+#REF!+#REF!+#REF!+#REF!+#REF!+#REF!+#REF!)</f>
        <v>#REF!</v>
      </c>
      <c r="L79" s="46" t="e">
        <f>SUM(#REF!+#REF!+#REF!+#REF!+#REF!+#REF!+#REF!+#REF!+#REF!+#REF!+#REF!+#REF!)</f>
        <v>#REF!</v>
      </c>
      <c r="M79" s="46" t="e">
        <f>SUM(#REF!+#REF!+#REF!+#REF!+#REF!+#REF!+#REF!+#REF!+#REF!+#REF!+#REF!+#REF!)</f>
        <v>#REF!</v>
      </c>
      <c r="N79" s="46" t="e">
        <f>SUM(#REF!+#REF!+#REF!+#REF!+#REF!+#REF!+#REF!+#REF!+#REF!+#REF!+#REF!+#REF!)</f>
        <v>#REF!</v>
      </c>
      <c r="O79" s="46" t="e">
        <f>SUM(#REF!+#REF!+#REF!+#REF!+#REF!+#REF!+#REF!+#REF!+#REF!+#REF!+#REF!+#REF!)</f>
        <v>#REF!</v>
      </c>
      <c r="P79" s="46" t="e">
        <f>SUM(#REF!+#REF!+#REF!+#REF!+#REF!+#REF!+#REF!+#REF!+#REF!+#REF!+#REF!+#REF!)</f>
        <v>#REF!</v>
      </c>
      <c r="Q79" s="46" t="e">
        <f>SUM(#REF!+#REF!+#REF!+#REF!+#REF!+#REF!+#REF!+#REF!+#REF!+#REF!+#REF!+#REF!)</f>
        <v>#REF!</v>
      </c>
      <c r="R79" s="46" t="e">
        <f>SUM(#REF!+#REF!+#REF!+#REF!+#REF!+#REF!+#REF!+#REF!+#REF!+#REF!+#REF!+#REF!)</f>
        <v>#REF!</v>
      </c>
      <c r="S79" s="9" t="e">
        <f t="shared" si="15"/>
        <v>#REF!</v>
      </c>
      <c r="T79" s="1" t="e">
        <f t="shared" si="13"/>
        <v>#REF!</v>
      </c>
      <c r="V79" s="9" t="e">
        <f t="shared" si="10"/>
        <v>#REF!</v>
      </c>
      <c r="W79" s="9" t="e">
        <f t="shared" si="11"/>
        <v>#REF!</v>
      </c>
    </row>
    <row r="80" spans="1:23" ht="13.5" hidden="1" thickBot="1" x14ac:dyDescent="0.25">
      <c r="A80" s="45" t="s">
        <v>111</v>
      </c>
      <c r="B80" s="159" t="s">
        <v>137</v>
      </c>
      <c r="C80" s="160"/>
      <c r="D80" s="161"/>
      <c r="E80" s="49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9">
        <f t="shared" si="15"/>
        <v>0</v>
      </c>
      <c r="T80" s="1" t="b">
        <f t="shared" si="13"/>
        <v>1</v>
      </c>
      <c r="V80" s="9">
        <f t="shared" si="10"/>
        <v>0</v>
      </c>
      <c r="W80" s="9">
        <f t="shared" si="11"/>
        <v>0</v>
      </c>
    </row>
    <row r="81" spans="1:23" ht="13.5" hidden="1" thickBot="1" x14ac:dyDescent="0.25">
      <c r="A81" s="45" t="s">
        <v>111</v>
      </c>
      <c r="B81" s="133" t="s">
        <v>138</v>
      </c>
      <c r="C81" s="134"/>
      <c r="D81" s="135"/>
      <c r="E81" s="49" t="e">
        <f>SUM(F81:R81)</f>
        <v>#REF!</v>
      </c>
      <c r="F81" s="46" t="e">
        <f>SUM(#REF!+#REF!+#REF!+#REF!+#REF!+#REF!+#REF!+#REF!+#REF!+#REF!+#REF!+#REF!)</f>
        <v>#REF!</v>
      </c>
      <c r="G81" s="46" t="e">
        <f>SUM(#REF!+#REF!+#REF!+#REF!+#REF!+#REF!+#REF!+#REF!+#REF!+#REF!+#REF!+#REF!)</f>
        <v>#REF!</v>
      </c>
      <c r="H81" s="46" t="e">
        <f>SUM(#REF!+#REF!+#REF!+#REF!+#REF!+#REF!+#REF!+#REF!+#REF!+#REF!+#REF!+#REF!)</f>
        <v>#REF!</v>
      </c>
      <c r="I81" s="46" t="e">
        <f>SUM(#REF!+#REF!+#REF!+#REF!+#REF!+#REF!+#REF!+#REF!+#REF!+#REF!+#REF!+#REF!)</f>
        <v>#REF!</v>
      </c>
      <c r="J81" s="46" t="e">
        <f>SUM(#REF!+#REF!+#REF!+#REF!+#REF!+#REF!+#REF!+#REF!+#REF!+#REF!+#REF!+#REF!)</f>
        <v>#REF!</v>
      </c>
      <c r="K81" s="46" t="e">
        <f>SUM(#REF!+#REF!+#REF!+#REF!+#REF!+#REF!+#REF!+#REF!+#REF!+#REF!+#REF!+#REF!)</f>
        <v>#REF!</v>
      </c>
      <c r="L81" s="46" t="e">
        <f>SUM(#REF!+#REF!+#REF!+#REF!+#REF!+#REF!+#REF!+#REF!+#REF!+#REF!+#REF!+#REF!)</f>
        <v>#REF!</v>
      </c>
      <c r="M81" s="46" t="e">
        <f>SUM(#REF!+#REF!+#REF!+#REF!+#REF!+#REF!+#REF!+#REF!+#REF!+#REF!+#REF!+#REF!)</f>
        <v>#REF!</v>
      </c>
      <c r="N81" s="46" t="e">
        <f>SUM(#REF!+#REF!+#REF!+#REF!+#REF!+#REF!+#REF!+#REF!+#REF!+#REF!+#REF!+#REF!)</f>
        <v>#REF!</v>
      </c>
      <c r="O81" s="46" t="e">
        <f>SUM(#REF!+#REF!+#REF!+#REF!+#REF!+#REF!+#REF!+#REF!+#REF!+#REF!+#REF!+#REF!)</f>
        <v>#REF!</v>
      </c>
      <c r="P81" s="46" t="e">
        <f>SUM(#REF!+#REF!+#REF!+#REF!+#REF!+#REF!+#REF!+#REF!+#REF!+#REF!+#REF!+#REF!)</f>
        <v>#REF!</v>
      </c>
      <c r="Q81" s="46" t="e">
        <f>SUM(#REF!+#REF!+#REF!+#REF!+#REF!+#REF!+#REF!+#REF!+#REF!+#REF!+#REF!+#REF!)</f>
        <v>#REF!</v>
      </c>
      <c r="R81" s="46" t="e">
        <f>SUM(#REF!+#REF!+#REF!+#REF!+#REF!+#REF!+#REF!+#REF!+#REF!+#REF!+#REF!+#REF!)</f>
        <v>#REF!</v>
      </c>
      <c r="S81" s="9" t="e">
        <f t="shared" si="15"/>
        <v>#REF!</v>
      </c>
      <c r="T81" s="9" t="e">
        <f t="shared" si="13"/>
        <v>#REF!</v>
      </c>
      <c r="V81" s="9" t="e">
        <f t="shared" si="10"/>
        <v>#REF!</v>
      </c>
      <c r="W81" s="9" t="e">
        <f t="shared" si="11"/>
        <v>#REF!</v>
      </c>
    </row>
    <row r="82" spans="1:23" ht="13.5" hidden="1" thickBot="1" x14ac:dyDescent="0.25">
      <c r="A82" s="52"/>
      <c r="B82" s="133"/>
      <c r="C82" s="134"/>
      <c r="D82" s="135"/>
      <c r="E82" s="49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9">
        <f t="shared" si="15"/>
        <v>0</v>
      </c>
      <c r="T82" s="1" t="b">
        <f t="shared" si="13"/>
        <v>1</v>
      </c>
      <c r="V82" s="9">
        <f t="shared" si="10"/>
        <v>0</v>
      </c>
      <c r="W82" s="9">
        <f t="shared" si="11"/>
        <v>0</v>
      </c>
    </row>
    <row r="83" spans="1:23" ht="15" hidden="1" thickBot="1" x14ac:dyDescent="0.25">
      <c r="A83" s="56" t="s">
        <v>139</v>
      </c>
      <c r="B83" s="162" t="s">
        <v>140</v>
      </c>
      <c r="C83" s="163"/>
      <c r="D83" s="164"/>
      <c r="E83" s="57" t="e">
        <f t="shared" ref="E83:R83" si="16">E11-E77</f>
        <v>#REF!</v>
      </c>
      <c r="F83" s="57" t="e">
        <f t="shared" si="16"/>
        <v>#REF!</v>
      </c>
      <c r="G83" s="57" t="e">
        <f t="shared" si="16"/>
        <v>#REF!</v>
      </c>
      <c r="H83" s="57" t="e">
        <f t="shared" si="16"/>
        <v>#REF!</v>
      </c>
      <c r="I83" s="57" t="e">
        <f t="shared" si="16"/>
        <v>#REF!</v>
      </c>
      <c r="J83" s="57" t="e">
        <f t="shared" si="16"/>
        <v>#REF!</v>
      </c>
      <c r="K83" s="57" t="e">
        <f t="shared" si="16"/>
        <v>#REF!</v>
      </c>
      <c r="L83" s="57" t="e">
        <f t="shared" si="16"/>
        <v>#REF!</v>
      </c>
      <c r="M83" s="57" t="e">
        <f t="shared" si="16"/>
        <v>#REF!</v>
      </c>
      <c r="N83" s="57">
        <f t="shared" si="16"/>
        <v>544558.74</v>
      </c>
      <c r="O83" s="57">
        <f t="shared" si="16"/>
        <v>525148.72</v>
      </c>
      <c r="P83" s="57">
        <f t="shared" si="16"/>
        <v>525148.72</v>
      </c>
      <c r="Q83" s="57">
        <f t="shared" si="16"/>
        <v>0</v>
      </c>
      <c r="R83" s="57">
        <f t="shared" si="16"/>
        <v>269404.10735156672</v>
      </c>
      <c r="S83" s="9" t="e">
        <f t="shared" si="15"/>
        <v>#REF!</v>
      </c>
      <c r="V83" s="9" t="e">
        <f t="shared" si="10"/>
        <v>#REF!</v>
      </c>
      <c r="W83" s="9" t="e">
        <f t="shared" si="11"/>
        <v>#REF!</v>
      </c>
    </row>
    <row r="84" spans="1:23" ht="13.5" hidden="1" thickBot="1" x14ac:dyDescent="0.25">
      <c r="A84" s="58"/>
      <c r="B84" s="153"/>
      <c r="C84" s="154"/>
      <c r="D84" s="155"/>
      <c r="E84" s="59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V84" s="9">
        <f t="shared" si="10"/>
        <v>0</v>
      </c>
      <c r="W84" s="9">
        <f t="shared" si="11"/>
        <v>0</v>
      </c>
    </row>
    <row r="85" spans="1:23" ht="15" thickBot="1" x14ac:dyDescent="0.25">
      <c r="A85" s="71"/>
      <c r="B85" s="156" t="s">
        <v>141</v>
      </c>
      <c r="C85" s="157"/>
      <c r="D85" s="158"/>
      <c r="E85" s="72" t="e">
        <f>E11/E9/12</f>
        <v>#REF!</v>
      </c>
      <c r="F85" s="72" t="e">
        <f t="shared" ref="F85:R85" si="17">F11/F9/12</f>
        <v>#REF!</v>
      </c>
      <c r="G85" s="72" t="e">
        <f t="shared" si="17"/>
        <v>#REF!</v>
      </c>
      <c r="H85" s="72" t="e">
        <f t="shared" si="17"/>
        <v>#REF!</v>
      </c>
      <c r="I85" s="72" t="e">
        <f t="shared" si="17"/>
        <v>#REF!</v>
      </c>
      <c r="J85" s="72" t="e">
        <f t="shared" si="17"/>
        <v>#REF!</v>
      </c>
      <c r="K85" s="72" t="e">
        <f t="shared" si="17"/>
        <v>#REF!</v>
      </c>
      <c r="L85" s="72" t="e">
        <f t="shared" si="17"/>
        <v>#REF!</v>
      </c>
      <c r="M85" s="72" t="e">
        <f t="shared" si="17"/>
        <v>#REF!</v>
      </c>
      <c r="N85" s="72">
        <f t="shared" si="17"/>
        <v>11.27440561103186</v>
      </c>
      <c r="O85" s="72">
        <f t="shared" si="17"/>
        <v>11.215201260418786</v>
      </c>
      <c r="P85" s="72">
        <f>P11/P9/12</f>
        <v>11.24893204873324</v>
      </c>
      <c r="Q85" s="72" t="e">
        <f t="shared" si="17"/>
        <v>#DIV/0!</v>
      </c>
      <c r="R85" s="72">
        <f t="shared" si="17"/>
        <v>11.184862729576819</v>
      </c>
      <c r="V85" s="61" t="e">
        <f>V11/V9/12</f>
        <v>#REF!</v>
      </c>
      <c r="W85" s="61" t="e">
        <f>W11/W9/12</f>
        <v>#REF!</v>
      </c>
    </row>
    <row r="86" spans="1:23" x14ac:dyDescent="0.2">
      <c r="A86" s="73"/>
      <c r="B86" s="82" t="s">
        <v>183</v>
      </c>
      <c r="C86" s="82"/>
      <c r="D86" s="82"/>
      <c r="E86" s="74" t="e">
        <f>E11-[1]Содержание!CE6</f>
        <v>#REF!</v>
      </c>
      <c r="F86" s="75"/>
      <c r="G86" s="75"/>
      <c r="H86" s="75"/>
      <c r="I86" s="75"/>
      <c r="J86" s="75"/>
      <c r="K86" s="75"/>
      <c r="L86" s="75"/>
      <c r="M86" s="75"/>
      <c r="N86" s="76">
        <v>11.3</v>
      </c>
      <c r="O86" s="76">
        <v>11.3</v>
      </c>
      <c r="P86" s="76">
        <v>11.3</v>
      </c>
      <c r="Q86" s="76"/>
      <c r="R86" s="76">
        <v>11.2</v>
      </c>
    </row>
    <row r="87" spans="1:23" ht="12.75" x14ac:dyDescent="0.2">
      <c r="A87" s="1"/>
      <c r="B87" s="1"/>
      <c r="C87" s="1"/>
      <c r="D87" s="1"/>
      <c r="E87" s="63" t="e">
        <f>E86=E11</f>
        <v>#REF!</v>
      </c>
    </row>
    <row r="88" spans="1:23" ht="12.75" x14ac:dyDescent="0.2">
      <c r="A88" s="1"/>
      <c r="B88" s="1"/>
      <c r="C88" s="1"/>
      <c r="D88" s="1"/>
      <c r="E88" s="62"/>
    </row>
    <row r="89" spans="1:23" x14ac:dyDescent="0.2">
      <c r="E89" s="64"/>
    </row>
    <row r="91" spans="1:23" x14ac:dyDescent="0.2">
      <c r="E91" s="64"/>
    </row>
  </sheetData>
  <mergeCells count="98">
    <mergeCell ref="B84:D84"/>
    <mergeCell ref="B85:D85"/>
    <mergeCell ref="B78:D78"/>
    <mergeCell ref="B79:D79"/>
    <mergeCell ref="B80:D80"/>
    <mergeCell ref="B81:D81"/>
    <mergeCell ref="B82:D82"/>
    <mergeCell ref="B83:D83"/>
    <mergeCell ref="B77:D77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65:D65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53:D53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41:D41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13:D13"/>
    <mergeCell ref="B14:D14"/>
    <mergeCell ref="B15:D15"/>
    <mergeCell ref="B16:D16"/>
    <mergeCell ref="B29:D29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P6:P7"/>
    <mergeCell ref="F6:F7"/>
    <mergeCell ref="G6:G7"/>
    <mergeCell ref="H6:H7"/>
    <mergeCell ref="B12:D12"/>
    <mergeCell ref="K6:K7"/>
    <mergeCell ref="L6:L7"/>
    <mergeCell ref="M6:M7"/>
    <mergeCell ref="N6:N7"/>
    <mergeCell ref="O6:O7"/>
    <mergeCell ref="B86:D86"/>
    <mergeCell ref="A1:N1"/>
    <mergeCell ref="A2:N2"/>
    <mergeCell ref="A3:N3"/>
    <mergeCell ref="I6:I7"/>
    <mergeCell ref="J6:J7"/>
    <mergeCell ref="E5:E7"/>
    <mergeCell ref="F5:R5"/>
    <mergeCell ref="B5:D7"/>
    <mergeCell ref="B17:D17"/>
    <mergeCell ref="Q6:Q7"/>
    <mergeCell ref="R6:R7"/>
    <mergeCell ref="B8:D8"/>
    <mergeCell ref="B9:D9"/>
    <mergeCell ref="B10:D10"/>
    <mergeCell ref="B11:D11"/>
  </mergeCells>
  <printOptions horizontalCentered="1"/>
  <pageMargins left="0.19685039370078741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6"/>
  <sheetViews>
    <sheetView workbookViewId="0">
      <selection activeCell="J1" sqref="J1:J1048576"/>
    </sheetView>
  </sheetViews>
  <sheetFormatPr defaultRowHeight="12.75" x14ac:dyDescent="0.2"/>
  <cols>
    <col min="1" max="1" width="9.140625" style="1"/>
    <col min="2" max="2" width="11.85546875" style="1" customWidth="1"/>
    <col min="3" max="3" width="32.5703125" style="1" customWidth="1"/>
    <col min="4" max="4" width="12" style="1" customWidth="1"/>
    <col min="5" max="5" width="14.28515625" style="1" customWidth="1"/>
    <col min="6" max="6" width="10.28515625" style="1" hidden="1" customWidth="1"/>
    <col min="7" max="7" width="14.42578125" style="1" hidden="1" customWidth="1"/>
    <col min="8" max="8" width="11.28515625" style="1" customWidth="1"/>
    <col min="9" max="9" width="14.85546875" style="1" customWidth="1"/>
    <col min="10" max="10" width="34.42578125" style="1" hidden="1" customWidth="1"/>
    <col min="11" max="16384" width="9.140625" style="1"/>
  </cols>
  <sheetData>
    <row r="2" spans="2:10" x14ac:dyDescent="0.2">
      <c r="B2" s="171" t="s">
        <v>42</v>
      </c>
      <c r="C2" s="171"/>
      <c r="D2" s="171"/>
      <c r="E2" s="171"/>
      <c r="F2" s="171"/>
      <c r="G2" s="171"/>
      <c r="H2" s="171"/>
      <c r="I2" s="171"/>
      <c r="J2" s="171"/>
    </row>
    <row r="3" spans="2:10" x14ac:dyDescent="0.2">
      <c r="B3" s="171" t="s">
        <v>187</v>
      </c>
      <c r="C3" s="171"/>
      <c r="D3" s="171"/>
      <c r="E3" s="171"/>
      <c r="F3" s="171"/>
      <c r="G3" s="171"/>
      <c r="H3" s="171"/>
      <c r="I3" s="171"/>
      <c r="J3" s="171"/>
    </row>
    <row r="4" spans="2:10" x14ac:dyDescent="0.2">
      <c r="B4" s="2"/>
      <c r="C4" s="3" t="s">
        <v>0</v>
      </c>
      <c r="D4" s="2"/>
      <c r="E4" s="2"/>
      <c r="F4" s="2"/>
      <c r="G4" s="2"/>
      <c r="H4" s="2"/>
      <c r="I4" s="2"/>
    </row>
    <row r="5" spans="2:10" ht="21" customHeight="1" x14ac:dyDescent="0.2">
      <c r="B5" s="86" t="s">
        <v>1</v>
      </c>
      <c r="C5" s="86" t="s">
        <v>2</v>
      </c>
      <c r="D5" s="86" t="s">
        <v>3</v>
      </c>
      <c r="E5" s="86" t="s">
        <v>4</v>
      </c>
      <c r="F5" s="86" t="s">
        <v>5</v>
      </c>
      <c r="G5" s="86"/>
      <c r="H5" s="86" t="s">
        <v>6</v>
      </c>
      <c r="I5" s="86"/>
      <c r="J5" s="87" t="s">
        <v>43</v>
      </c>
    </row>
    <row r="6" spans="2:10" x14ac:dyDescent="0.2">
      <c r="B6" s="86"/>
      <c r="C6" s="86"/>
      <c r="D6" s="86"/>
      <c r="E6" s="86"/>
      <c r="F6" s="4" t="s">
        <v>7</v>
      </c>
      <c r="G6" s="4" t="s">
        <v>8</v>
      </c>
      <c r="H6" s="4" t="s">
        <v>7</v>
      </c>
      <c r="I6" s="17" t="s">
        <v>8</v>
      </c>
      <c r="J6" s="170"/>
    </row>
    <row r="7" spans="2:10" x14ac:dyDescent="0.2">
      <c r="B7" s="165" t="s">
        <v>9</v>
      </c>
      <c r="C7" s="165"/>
      <c r="D7" s="165"/>
      <c r="E7" s="165"/>
      <c r="F7" s="165"/>
      <c r="G7" s="165"/>
      <c r="H7" s="165"/>
      <c r="I7" s="165"/>
      <c r="J7" s="6"/>
    </row>
    <row r="8" spans="2:10" ht="21" customHeight="1" x14ac:dyDescent="0.2">
      <c r="B8" s="167" t="s">
        <v>10</v>
      </c>
      <c r="C8" s="5" t="s">
        <v>168</v>
      </c>
      <c r="D8" s="6" t="s">
        <v>11</v>
      </c>
      <c r="E8" s="7">
        <f>I8/H8</f>
        <v>250</v>
      </c>
      <c r="F8" s="6">
        <v>1</v>
      </c>
      <c r="G8" s="7">
        <v>1000</v>
      </c>
      <c r="H8" s="8">
        <v>8</v>
      </c>
      <c r="I8" s="18">
        <v>2000</v>
      </c>
      <c r="J8" s="6"/>
    </row>
    <row r="9" spans="2:10" x14ac:dyDescent="0.2">
      <c r="B9" s="168"/>
      <c r="C9" s="5" t="s">
        <v>169</v>
      </c>
      <c r="D9" s="6" t="s">
        <v>11</v>
      </c>
      <c r="E9" s="7">
        <f>I9/H9</f>
        <v>425</v>
      </c>
      <c r="F9" s="6">
        <v>1</v>
      </c>
      <c r="G9" s="7">
        <v>1000</v>
      </c>
      <c r="H9" s="8">
        <v>4</v>
      </c>
      <c r="I9" s="18">
        <v>1700</v>
      </c>
      <c r="J9" s="6"/>
    </row>
    <row r="10" spans="2:10" x14ac:dyDescent="0.2">
      <c r="B10" s="168"/>
      <c r="C10" s="10" t="s">
        <v>143</v>
      </c>
      <c r="D10" s="6" t="s">
        <v>14</v>
      </c>
      <c r="E10" s="7"/>
      <c r="F10" s="6"/>
      <c r="G10" s="6"/>
      <c r="H10" s="8"/>
      <c r="I10" s="18">
        <v>3000</v>
      </c>
      <c r="J10" s="6"/>
    </row>
    <row r="11" spans="2:10" ht="24" customHeight="1" x14ac:dyDescent="0.2">
      <c r="B11" s="169"/>
      <c r="C11" s="70" t="s">
        <v>177</v>
      </c>
      <c r="D11" s="6" t="s">
        <v>14</v>
      </c>
      <c r="E11" s="7"/>
      <c r="H11" s="9"/>
      <c r="I11" s="15">
        <v>10000</v>
      </c>
      <c r="J11" s="6"/>
    </row>
    <row r="12" spans="2:10" x14ac:dyDescent="0.2">
      <c r="B12" s="167" t="s">
        <v>13</v>
      </c>
      <c r="C12" s="10" t="s">
        <v>45</v>
      </c>
      <c r="D12" s="6" t="s">
        <v>14</v>
      </c>
      <c r="E12" s="7"/>
      <c r="F12" s="6"/>
      <c r="G12" s="6"/>
      <c r="H12" s="8"/>
      <c r="I12" s="18">
        <v>20000</v>
      </c>
      <c r="J12" s="6"/>
    </row>
    <row r="13" spans="2:10" ht="25.5" x14ac:dyDescent="0.2">
      <c r="B13" s="168"/>
      <c r="C13" s="10" t="s">
        <v>182</v>
      </c>
      <c r="D13" s="6" t="s">
        <v>14</v>
      </c>
      <c r="E13" s="7"/>
      <c r="F13" s="6"/>
      <c r="G13" s="6"/>
      <c r="H13" s="8"/>
      <c r="I13" s="18">
        <v>8000</v>
      </c>
      <c r="J13" s="6"/>
    </row>
    <row r="14" spans="2:10" ht="25.5" x14ac:dyDescent="0.2">
      <c r="B14" s="168"/>
      <c r="C14" s="10" t="s">
        <v>46</v>
      </c>
      <c r="D14" s="6" t="s">
        <v>14</v>
      </c>
      <c r="E14" s="7"/>
      <c r="F14" s="6"/>
      <c r="G14" s="6"/>
      <c r="H14" s="6"/>
      <c r="I14" s="18">
        <v>15280</v>
      </c>
      <c r="J14" s="4" t="s">
        <v>44</v>
      </c>
    </row>
    <row r="15" spans="2:10" x14ac:dyDescent="0.2">
      <c r="B15" s="168"/>
      <c r="C15" s="10" t="s">
        <v>47</v>
      </c>
      <c r="D15" s="6" t="s">
        <v>12</v>
      </c>
      <c r="E15" s="7">
        <v>250</v>
      </c>
      <c r="F15" s="6"/>
      <c r="G15" s="6"/>
      <c r="H15" s="6">
        <v>2</v>
      </c>
      <c r="I15" s="18">
        <f>E15*H15</f>
        <v>500</v>
      </c>
      <c r="J15" s="6"/>
    </row>
    <row r="16" spans="2:10" hidden="1" x14ac:dyDescent="0.2">
      <c r="B16" s="168"/>
      <c r="C16" s="10"/>
      <c r="D16" s="6"/>
      <c r="E16" s="7"/>
      <c r="F16" s="6"/>
      <c r="G16" s="6"/>
      <c r="H16" s="6"/>
      <c r="I16" s="18"/>
      <c r="J16" s="6"/>
    </row>
    <row r="17" spans="2:10" hidden="1" x14ac:dyDescent="0.2">
      <c r="B17" s="168"/>
      <c r="C17" s="10"/>
      <c r="D17" s="6"/>
      <c r="E17" s="7"/>
      <c r="F17" s="6"/>
      <c r="G17" s="6"/>
      <c r="H17" s="6"/>
      <c r="I17" s="18"/>
      <c r="J17" s="6"/>
    </row>
    <row r="18" spans="2:10" hidden="1" x14ac:dyDescent="0.2">
      <c r="B18" s="168"/>
      <c r="C18" s="10"/>
      <c r="D18" s="6"/>
      <c r="E18" s="7"/>
      <c r="F18" s="6"/>
      <c r="G18" s="6"/>
      <c r="H18" s="6"/>
      <c r="I18" s="18"/>
      <c r="J18" s="6"/>
    </row>
    <row r="19" spans="2:10" x14ac:dyDescent="0.2">
      <c r="B19" s="169"/>
      <c r="C19" s="10"/>
      <c r="D19" s="6"/>
      <c r="E19" s="7"/>
      <c r="F19" s="6"/>
      <c r="G19" s="6"/>
      <c r="H19" s="6"/>
      <c r="I19" s="18"/>
      <c r="J19" s="6"/>
    </row>
    <row r="20" spans="2:10" x14ac:dyDescent="0.2">
      <c r="B20" s="6"/>
      <c r="C20" s="11" t="s">
        <v>15</v>
      </c>
      <c r="D20" s="6"/>
      <c r="E20" s="7"/>
      <c r="F20" s="6"/>
      <c r="G20" s="6"/>
      <c r="H20" s="6"/>
      <c r="I20" s="19">
        <f>SUM(I8:I19)</f>
        <v>60480</v>
      </c>
      <c r="J20" s="6"/>
    </row>
    <row r="21" spans="2:10" x14ac:dyDescent="0.2">
      <c r="B21" s="165" t="s">
        <v>16</v>
      </c>
      <c r="C21" s="165"/>
      <c r="D21" s="165"/>
      <c r="E21" s="165"/>
      <c r="F21" s="165"/>
      <c r="G21" s="165"/>
      <c r="H21" s="165"/>
      <c r="I21" s="165"/>
      <c r="J21" s="6"/>
    </row>
    <row r="22" spans="2:10" x14ac:dyDescent="0.2">
      <c r="B22" s="167" t="s">
        <v>17</v>
      </c>
      <c r="C22" s="5" t="s">
        <v>48</v>
      </c>
      <c r="D22" s="6" t="s">
        <v>12</v>
      </c>
      <c r="E22" s="7">
        <v>265</v>
      </c>
      <c r="F22" s="6">
        <v>1</v>
      </c>
      <c r="G22" s="7">
        <v>300</v>
      </c>
      <c r="H22" s="8">
        <v>5</v>
      </c>
      <c r="I22" s="18">
        <f>E22*H22</f>
        <v>1325</v>
      </c>
      <c r="J22" s="6"/>
    </row>
    <row r="23" spans="2:10" x14ac:dyDescent="0.2">
      <c r="B23" s="168"/>
      <c r="C23" s="5" t="s">
        <v>49</v>
      </c>
      <c r="D23" s="6" t="s">
        <v>12</v>
      </c>
      <c r="E23" s="7">
        <v>12</v>
      </c>
      <c r="F23" s="6"/>
      <c r="G23" s="7"/>
      <c r="H23" s="8">
        <v>10</v>
      </c>
      <c r="I23" s="18">
        <f t="shared" ref="I23:I63" si="0">E23*H23</f>
        <v>120</v>
      </c>
      <c r="J23" s="6"/>
    </row>
    <row r="24" spans="2:10" x14ac:dyDescent="0.2">
      <c r="B24" s="168"/>
      <c r="C24" s="5" t="s">
        <v>50</v>
      </c>
      <c r="D24" s="6" t="s">
        <v>12</v>
      </c>
      <c r="E24" s="7">
        <v>45</v>
      </c>
      <c r="F24" s="6"/>
      <c r="G24" s="7"/>
      <c r="H24" s="8">
        <v>20</v>
      </c>
      <c r="I24" s="18">
        <f t="shared" si="0"/>
        <v>900</v>
      </c>
      <c r="J24" s="6"/>
    </row>
    <row r="25" spans="2:10" x14ac:dyDescent="0.2">
      <c r="B25" s="168"/>
      <c r="C25" s="5" t="s">
        <v>51</v>
      </c>
      <c r="D25" s="6" t="s">
        <v>12</v>
      </c>
      <c r="E25" s="7">
        <v>140</v>
      </c>
      <c r="F25" s="6"/>
      <c r="G25" s="7"/>
      <c r="H25" s="8">
        <v>2</v>
      </c>
      <c r="I25" s="18">
        <f t="shared" si="0"/>
        <v>280</v>
      </c>
      <c r="J25" s="6"/>
    </row>
    <row r="26" spans="2:10" x14ac:dyDescent="0.2">
      <c r="B26" s="168"/>
      <c r="C26" s="5" t="s">
        <v>52</v>
      </c>
      <c r="D26" s="6" t="s">
        <v>12</v>
      </c>
      <c r="E26" s="7">
        <v>25</v>
      </c>
      <c r="F26" s="6"/>
      <c r="G26" s="7"/>
      <c r="H26" s="8">
        <v>4</v>
      </c>
      <c r="I26" s="18">
        <f t="shared" si="0"/>
        <v>100</v>
      </c>
      <c r="J26" s="6"/>
    </row>
    <row r="27" spans="2:10" x14ac:dyDescent="0.2">
      <c r="B27" s="168"/>
      <c r="C27" s="5" t="s">
        <v>53</v>
      </c>
      <c r="D27" s="6" t="s">
        <v>12</v>
      </c>
      <c r="E27" s="7">
        <v>120</v>
      </c>
      <c r="F27" s="6"/>
      <c r="G27" s="7"/>
      <c r="H27" s="8">
        <v>2</v>
      </c>
      <c r="I27" s="18">
        <f t="shared" si="0"/>
        <v>240</v>
      </c>
      <c r="J27" s="6"/>
    </row>
    <row r="28" spans="2:10" x14ac:dyDescent="0.2">
      <c r="B28" s="168"/>
      <c r="C28" s="5" t="s">
        <v>54</v>
      </c>
      <c r="D28" s="6" t="s">
        <v>12</v>
      </c>
      <c r="E28" s="7">
        <v>90</v>
      </c>
      <c r="F28" s="6"/>
      <c r="G28" s="7"/>
      <c r="H28" s="8">
        <v>1</v>
      </c>
      <c r="I28" s="18">
        <f t="shared" si="0"/>
        <v>90</v>
      </c>
      <c r="J28" s="6"/>
    </row>
    <row r="29" spans="2:10" x14ac:dyDescent="0.2">
      <c r="B29" s="168"/>
      <c r="C29" s="5" t="s">
        <v>170</v>
      </c>
      <c r="D29" s="6" t="s">
        <v>12</v>
      </c>
      <c r="E29" s="7">
        <v>60</v>
      </c>
      <c r="F29" s="6"/>
      <c r="G29" s="7"/>
      <c r="H29" s="8">
        <v>5</v>
      </c>
      <c r="I29" s="18">
        <f>E29*H29</f>
        <v>300</v>
      </c>
      <c r="J29" s="6"/>
    </row>
    <row r="30" spans="2:10" hidden="1" x14ac:dyDescent="0.2">
      <c r="B30" s="168"/>
      <c r="C30" s="5"/>
      <c r="D30" s="6" t="s">
        <v>12</v>
      </c>
      <c r="E30" s="7"/>
      <c r="F30" s="6"/>
      <c r="G30" s="7"/>
      <c r="H30" s="8"/>
      <c r="I30" s="18">
        <f t="shared" si="0"/>
        <v>0</v>
      </c>
      <c r="J30" s="6"/>
    </row>
    <row r="31" spans="2:10" hidden="1" x14ac:dyDescent="0.2">
      <c r="B31" s="168"/>
      <c r="C31" s="5"/>
      <c r="D31" s="6" t="s">
        <v>12</v>
      </c>
      <c r="E31" s="7"/>
      <c r="F31" s="6"/>
      <c r="G31" s="7"/>
      <c r="H31" s="8"/>
      <c r="I31" s="18">
        <f t="shared" si="0"/>
        <v>0</v>
      </c>
      <c r="J31" s="6"/>
    </row>
    <row r="32" spans="2:10" hidden="1" x14ac:dyDescent="0.2">
      <c r="B32" s="168"/>
      <c r="C32" s="5"/>
      <c r="D32" s="6" t="s">
        <v>12</v>
      </c>
      <c r="E32" s="7"/>
      <c r="F32" s="6"/>
      <c r="G32" s="7"/>
      <c r="H32" s="8"/>
      <c r="I32" s="18">
        <f t="shared" si="0"/>
        <v>0</v>
      </c>
      <c r="J32" s="6"/>
    </row>
    <row r="33" spans="2:10" hidden="1" x14ac:dyDescent="0.2">
      <c r="B33" s="168"/>
      <c r="C33" s="5"/>
      <c r="D33" s="6" t="s">
        <v>12</v>
      </c>
      <c r="E33" s="7"/>
      <c r="F33" s="6"/>
      <c r="G33" s="7"/>
      <c r="H33" s="8"/>
      <c r="I33" s="18">
        <f t="shared" si="0"/>
        <v>0</v>
      </c>
      <c r="J33" s="6"/>
    </row>
    <row r="34" spans="2:10" x14ac:dyDescent="0.2">
      <c r="B34" s="168"/>
      <c r="C34" s="5"/>
      <c r="D34" s="6"/>
      <c r="E34" s="7"/>
      <c r="F34" s="6"/>
      <c r="G34" s="7"/>
      <c r="H34" s="6"/>
      <c r="I34" s="18">
        <f t="shared" si="0"/>
        <v>0</v>
      </c>
      <c r="J34" s="6"/>
    </row>
    <row r="35" spans="2:10" x14ac:dyDescent="0.2">
      <c r="B35" s="167" t="s">
        <v>19</v>
      </c>
      <c r="C35" s="5" t="s">
        <v>58</v>
      </c>
      <c r="D35" s="6" t="s">
        <v>12</v>
      </c>
      <c r="E35" s="7">
        <v>1469.5</v>
      </c>
      <c r="F35" s="6"/>
      <c r="G35" s="7"/>
      <c r="H35" s="8">
        <v>2</v>
      </c>
      <c r="I35" s="18">
        <f t="shared" si="0"/>
        <v>2939</v>
      </c>
      <c r="J35" s="6"/>
    </row>
    <row r="36" spans="2:10" x14ac:dyDescent="0.2">
      <c r="B36" s="168"/>
      <c r="C36" s="5" t="s">
        <v>59</v>
      </c>
      <c r="D36" s="6" t="s">
        <v>20</v>
      </c>
      <c r="E36" s="7">
        <v>120</v>
      </c>
      <c r="F36" s="6"/>
      <c r="G36" s="7"/>
      <c r="H36" s="8">
        <v>15</v>
      </c>
      <c r="I36" s="18">
        <f t="shared" si="0"/>
        <v>1800</v>
      </c>
      <c r="J36" s="6"/>
    </row>
    <row r="37" spans="2:10" x14ac:dyDescent="0.2">
      <c r="B37" s="168"/>
      <c r="C37" s="5" t="s">
        <v>60</v>
      </c>
      <c r="D37" s="6" t="s">
        <v>12</v>
      </c>
      <c r="E37" s="7">
        <v>50</v>
      </c>
      <c r="F37" s="6"/>
      <c r="G37" s="7"/>
      <c r="H37" s="8">
        <v>10</v>
      </c>
      <c r="I37" s="18">
        <f t="shared" si="0"/>
        <v>500</v>
      </c>
      <c r="J37" s="6"/>
    </row>
    <row r="38" spans="2:10" x14ac:dyDescent="0.2">
      <c r="B38" s="168"/>
      <c r="C38" s="5" t="s">
        <v>55</v>
      </c>
      <c r="D38" s="6" t="s">
        <v>12</v>
      </c>
      <c r="E38" s="7">
        <v>250</v>
      </c>
      <c r="F38" s="6"/>
      <c r="G38" s="7"/>
      <c r="H38" s="8">
        <v>3</v>
      </c>
      <c r="I38" s="18">
        <f t="shared" si="0"/>
        <v>750</v>
      </c>
      <c r="J38" s="6"/>
    </row>
    <row r="39" spans="2:10" x14ac:dyDescent="0.2">
      <c r="B39" s="168"/>
      <c r="C39" s="5" t="s">
        <v>56</v>
      </c>
      <c r="D39" s="6" t="s">
        <v>12</v>
      </c>
      <c r="E39" s="7">
        <v>275</v>
      </c>
      <c r="F39" s="6"/>
      <c r="G39" s="7"/>
      <c r="H39" s="8">
        <v>3</v>
      </c>
      <c r="I39" s="18">
        <f t="shared" si="0"/>
        <v>825</v>
      </c>
      <c r="J39" s="6"/>
    </row>
    <row r="40" spans="2:10" x14ac:dyDescent="0.2">
      <c r="B40" s="168"/>
      <c r="C40" s="5" t="s">
        <v>57</v>
      </c>
      <c r="D40" s="6" t="s">
        <v>12</v>
      </c>
      <c r="E40" s="7">
        <v>45</v>
      </c>
      <c r="F40" s="6"/>
      <c r="G40" s="7"/>
      <c r="H40" s="8">
        <v>4</v>
      </c>
      <c r="I40" s="18">
        <f t="shared" si="0"/>
        <v>180</v>
      </c>
      <c r="J40" s="6"/>
    </row>
    <row r="41" spans="2:10" x14ac:dyDescent="0.2">
      <c r="B41" s="168"/>
      <c r="C41" s="5" t="s">
        <v>61</v>
      </c>
      <c r="D41" s="6" t="s">
        <v>12</v>
      </c>
      <c r="E41" s="7">
        <v>20</v>
      </c>
      <c r="F41" s="6"/>
      <c r="G41" s="7"/>
      <c r="H41" s="8">
        <v>2</v>
      </c>
      <c r="I41" s="18">
        <f t="shared" si="0"/>
        <v>40</v>
      </c>
      <c r="J41" s="6"/>
    </row>
    <row r="42" spans="2:10" x14ac:dyDescent="0.2">
      <c r="B42" s="168"/>
      <c r="C42" s="5"/>
      <c r="D42" s="6" t="s">
        <v>12</v>
      </c>
      <c r="E42" s="7"/>
      <c r="F42" s="6"/>
      <c r="G42" s="7"/>
      <c r="H42" s="8"/>
      <c r="I42" s="18">
        <f t="shared" si="0"/>
        <v>0</v>
      </c>
      <c r="J42" s="6"/>
    </row>
    <row r="43" spans="2:10" hidden="1" x14ac:dyDescent="0.2">
      <c r="B43" s="168"/>
      <c r="C43" s="5"/>
      <c r="D43" s="6" t="s">
        <v>12</v>
      </c>
      <c r="E43" s="7"/>
      <c r="F43" s="6"/>
      <c r="G43" s="7"/>
      <c r="H43" s="8"/>
      <c r="I43" s="18">
        <f t="shared" si="0"/>
        <v>0</v>
      </c>
      <c r="J43" s="6"/>
    </row>
    <row r="44" spans="2:10" hidden="1" x14ac:dyDescent="0.2">
      <c r="B44" s="168"/>
      <c r="C44" s="5"/>
      <c r="D44" s="6"/>
      <c r="E44" s="7"/>
      <c r="F44" s="6"/>
      <c r="G44" s="7"/>
      <c r="H44" s="8"/>
      <c r="I44" s="18">
        <f t="shared" si="0"/>
        <v>0</v>
      </c>
      <c r="J44" s="6"/>
    </row>
    <row r="45" spans="2:10" hidden="1" x14ac:dyDescent="0.2">
      <c r="B45" s="168"/>
      <c r="C45" s="5"/>
      <c r="D45" s="6" t="s">
        <v>12</v>
      </c>
      <c r="E45" s="7"/>
      <c r="F45" s="6"/>
      <c r="G45" s="7"/>
      <c r="H45" s="8"/>
      <c r="I45" s="18">
        <f t="shared" si="0"/>
        <v>0</v>
      </c>
      <c r="J45" s="6"/>
    </row>
    <row r="46" spans="2:10" hidden="1" x14ac:dyDescent="0.2">
      <c r="B46" s="168"/>
      <c r="C46" s="5"/>
      <c r="D46" s="6" t="s">
        <v>12</v>
      </c>
      <c r="E46" s="7"/>
      <c r="F46" s="6"/>
      <c r="G46" s="7"/>
      <c r="H46" s="8"/>
      <c r="I46" s="18">
        <f t="shared" si="0"/>
        <v>0</v>
      </c>
      <c r="J46" s="6"/>
    </row>
    <row r="47" spans="2:10" hidden="1" x14ac:dyDescent="0.2">
      <c r="B47" s="168"/>
      <c r="C47" s="5"/>
      <c r="D47" s="6" t="s">
        <v>12</v>
      </c>
      <c r="E47" s="7"/>
      <c r="F47" s="6"/>
      <c r="G47" s="7"/>
      <c r="H47" s="8"/>
      <c r="I47" s="18">
        <f t="shared" si="0"/>
        <v>0</v>
      </c>
      <c r="J47" s="6"/>
    </row>
    <row r="48" spans="2:10" hidden="1" x14ac:dyDescent="0.2">
      <c r="B48" s="168"/>
      <c r="C48" s="5"/>
      <c r="D48" s="6" t="s">
        <v>12</v>
      </c>
      <c r="E48" s="7"/>
      <c r="F48" s="6"/>
      <c r="G48" s="7"/>
      <c r="H48" s="8"/>
      <c r="I48" s="18">
        <f t="shared" si="0"/>
        <v>0</v>
      </c>
      <c r="J48" s="6"/>
    </row>
    <row r="49" spans="2:10" hidden="1" x14ac:dyDescent="0.2">
      <c r="B49" s="168"/>
      <c r="C49" s="5"/>
      <c r="D49" s="6" t="s">
        <v>12</v>
      </c>
      <c r="E49" s="7"/>
      <c r="F49" s="6"/>
      <c r="G49" s="7"/>
      <c r="H49" s="8"/>
      <c r="I49" s="18">
        <f t="shared" si="0"/>
        <v>0</v>
      </c>
      <c r="J49" s="6"/>
    </row>
    <row r="50" spans="2:10" hidden="1" x14ac:dyDescent="0.2">
      <c r="B50" s="168"/>
      <c r="C50" s="5"/>
      <c r="D50" s="6" t="s">
        <v>12</v>
      </c>
      <c r="E50" s="7"/>
      <c r="F50" s="6"/>
      <c r="G50" s="7"/>
      <c r="H50" s="8"/>
      <c r="I50" s="18">
        <f t="shared" si="0"/>
        <v>0</v>
      </c>
      <c r="J50" s="6"/>
    </row>
    <row r="51" spans="2:10" hidden="1" x14ac:dyDescent="0.2">
      <c r="B51" s="168"/>
      <c r="C51" s="5"/>
      <c r="D51" s="6" t="s">
        <v>12</v>
      </c>
      <c r="E51" s="7"/>
      <c r="F51" s="6"/>
      <c r="G51" s="7"/>
      <c r="H51" s="8"/>
      <c r="I51" s="18">
        <f t="shared" si="0"/>
        <v>0</v>
      </c>
      <c r="J51" s="6"/>
    </row>
    <row r="52" spans="2:10" hidden="1" x14ac:dyDescent="0.2">
      <c r="B52" s="168"/>
      <c r="C52" s="5"/>
      <c r="D52" s="6" t="s">
        <v>12</v>
      </c>
      <c r="E52" s="7"/>
      <c r="F52" s="6"/>
      <c r="G52" s="7"/>
      <c r="H52" s="8"/>
      <c r="I52" s="18">
        <f t="shared" si="0"/>
        <v>0</v>
      </c>
      <c r="J52" s="6"/>
    </row>
    <row r="53" spans="2:10" hidden="1" x14ac:dyDescent="0.2">
      <c r="B53" s="168"/>
      <c r="C53" s="5"/>
      <c r="D53" s="6" t="s">
        <v>12</v>
      </c>
      <c r="E53" s="7"/>
      <c r="F53" s="6"/>
      <c r="G53" s="7"/>
      <c r="H53" s="8"/>
      <c r="I53" s="18">
        <f t="shared" si="0"/>
        <v>0</v>
      </c>
      <c r="J53" s="6"/>
    </row>
    <row r="54" spans="2:10" hidden="1" x14ac:dyDescent="0.2">
      <c r="B54" s="168"/>
      <c r="C54" s="5"/>
      <c r="D54" s="6" t="s">
        <v>12</v>
      </c>
      <c r="E54" s="7"/>
      <c r="F54" s="6"/>
      <c r="G54" s="7"/>
      <c r="H54" s="8"/>
      <c r="I54" s="18">
        <f t="shared" si="0"/>
        <v>0</v>
      </c>
      <c r="J54" s="6"/>
    </row>
    <row r="55" spans="2:10" hidden="1" x14ac:dyDescent="0.2">
      <c r="B55" s="168"/>
      <c r="C55" s="5"/>
      <c r="D55" s="6" t="s">
        <v>12</v>
      </c>
      <c r="E55" s="7"/>
      <c r="F55" s="6"/>
      <c r="G55" s="7"/>
      <c r="H55" s="8"/>
      <c r="I55" s="18">
        <f t="shared" si="0"/>
        <v>0</v>
      </c>
      <c r="J55" s="6"/>
    </row>
    <row r="56" spans="2:10" hidden="1" x14ac:dyDescent="0.2">
      <c r="B56" s="168"/>
      <c r="C56" s="5"/>
      <c r="D56" s="6" t="s">
        <v>20</v>
      </c>
      <c r="E56" s="7"/>
      <c r="F56" s="6"/>
      <c r="G56" s="7"/>
      <c r="H56" s="8"/>
      <c r="I56" s="18">
        <f t="shared" si="0"/>
        <v>0</v>
      </c>
      <c r="J56" s="6"/>
    </row>
    <row r="57" spans="2:10" hidden="1" x14ac:dyDescent="0.2">
      <c r="B57" s="168"/>
      <c r="C57" s="5"/>
      <c r="D57" s="6" t="s">
        <v>12</v>
      </c>
      <c r="E57" s="7"/>
      <c r="F57" s="6"/>
      <c r="G57" s="7"/>
      <c r="H57" s="8"/>
      <c r="I57" s="18">
        <f t="shared" si="0"/>
        <v>0</v>
      </c>
      <c r="J57" s="6"/>
    </row>
    <row r="58" spans="2:10" hidden="1" x14ac:dyDescent="0.2">
      <c r="B58" s="168"/>
      <c r="C58" s="5"/>
      <c r="D58" s="6" t="s">
        <v>12</v>
      </c>
      <c r="E58" s="7"/>
      <c r="F58" s="6"/>
      <c r="G58" s="7"/>
      <c r="H58" s="8"/>
      <c r="I58" s="18">
        <f t="shared" si="0"/>
        <v>0</v>
      </c>
      <c r="J58" s="6"/>
    </row>
    <row r="59" spans="2:10" hidden="1" x14ac:dyDescent="0.2">
      <c r="B59" s="168"/>
      <c r="C59" s="5"/>
      <c r="D59" s="6" t="s">
        <v>12</v>
      </c>
      <c r="E59" s="7"/>
      <c r="F59" s="6"/>
      <c r="G59" s="7"/>
      <c r="H59" s="8"/>
      <c r="I59" s="18">
        <f t="shared" si="0"/>
        <v>0</v>
      </c>
      <c r="J59" s="6"/>
    </row>
    <row r="60" spans="2:10" hidden="1" x14ac:dyDescent="0.2">
      <c r="B60" s="168"/>
      <c r="C60" s="5"/>
      <c r="D60" s="6" t="s">
        <v>12</v>
      </c>
      <c r="E60" s="7"/>
      <c r="F60" s="6"/>
      <c r="G60" s="7"/>
      <c r="H60" s="8"/>
      <c r="I60" s="18">
        <f t="shared" si="0"/>
        <v>0</v>
      </c>
      <c r="J60" s="6"/>
    </row>
    <row r="61" spans="2:10" hidden="1" x14ac:dyDescent="0.2">
      <c r="B61" s="168"/>
      <c r="C61" s="5"/>
      <c r="D61" s="6" t="s">
        <v>12</v>
      </c>
      <c r="E61" s="7"/>
      <c r="F61" s="6"/>
      <c r="G61" s="7"/>
      <c r="H61" s="8"/>
      <c r="I61" s="18">
        <f t="shared" si="0"/>
        <v>0</v>
      </c>
      <c r="J61" s="6"/>
    </row>
    <row r="62" spans="2:10" hidden="1" x14ac:dyDescent="0.2">
      <c r="B62" s="168"/>
      <c r="C62" s="5"/>
      <c r="D62" s="6" t="s">
        <v>12</v>
      </c>
      <c r="E62" s="7"/>
      <c r="F62" s="6"/>
      <c r="G62" s="7"/>
      <c r="H62" s="8"/>
      <c r="I62" s="18">
        <f t="shared" si="0"/>
        <v>0</v>
      </c>
      <c r="J62" s="6"/>
    </row>
    <row r="63" spans="2:10" hidden="1" x14ac:dyDescent="0.2">
      <c r="B63" s="168"/>
      <c r="C63" s="5"/>
      <c r="D63" s="6" t="s">
        <v>12</v>
      </c>
      <c r="E63" s="7"/>
      <c r="F63" s="6"/>
      <c r="G63" s="7"/>
      <c r="H63" s="8"/>
      <c r="I63" s="18">
        <f t="shared" si="0"/>
        <v>0</v>
      </c>
      <c r="J63" s="6"/>
    </row>
    <row r="64" spans="2:10" x14ac:dyDescent="0.2">
      <c r="B64" s="6"/>
      <c r="C64" s="11" t="s">
        <v>15</v>
      </c>
      <c r="D64" s="6"/>
      <c r="E64" s="6"/>
      <c r="F64" s="6"/>
      <c r="G64" s="12">
        <f>SUM(G22:G63)</f>
        <v>300</v>
      </c>
      <c r="H64" s="6"/>
      <c r="I64" s="19">
        <f>SUM(I22:I63)</f>
        <v>10389</v>
      </c>
      <c r="J64" s="6"/>
    </row>
    <row r="65" spans="2:10" x14ac:dyDescent="0.2">
      <c r="B65" s="165" t="s">
        <v>22</v>
      </c>
      <c r="C65" s="165"/>
      <c r="D65" s="165"/>
      <c r="E65" s="165"/>
      <c r="F65" s="165"/>
      <c r="G65" s="165"/>
      <c r="H65" s="165"/>
      <c r="I65" s="165"/>
      <c r="J65" s="6"/>
    </row>
    <row r="66" spans="2:10" x14ac:dyDescent="0.2">
      <c r="B66" s="166" t="s">
        <v>23</v>
      </c>
      <c r="C66" s="5" t="s">
        <v>24</v>
      </c>
      <c r="D66" s="6" t="s">
        <v>12</v>
      </c>
      <c r="E66" s="7">
        <v>35</v>
      </c>
      <c r="F66" s="6"/>
      <c r="G66" s="7"/>
      <c r="H66" s="8">
        <v>3</v>
      </c>
      <c r="I66" s="18">
        <f t="shared" ref="I66:I96" si="1">E66*H66</f>
        <v>105</v>
      </c>
      <c r="J66" s="6"/>
    </row>
    <row r="67" spans="2:10" x14ac:dyDescent="0.2">
      <c r="B67" s="166"/>
      <c r="C67" s="5" t="s">
        <v>25</v>
      </c>
      <c r="D67" s="6" t="s">
        <v>20</v>
      </c>
      <c r="E67" s="7">
        <v>210</v>
      </c>
      <c r="F67" s="6"/>
      <c r="G67" s="7"/>
      <c r="H67" s="8">
        <v>2</v>
      </c>
      <c r="I67" s="18">
        <f t="shared" si="1"/>
        <v>420</v>
      </c>
      <c r="J67" s="6"/>
    </row>
    <row r="68" spans="2:10" x14ac:dyDescent="0.2">
      <c r="B68" s="166"/>
      <c r="C68" s="5" t="s">
        <v>26</v>
      </c>
      <c r="D68" s="6" t="s">
        <v>12</v>
      </c>
      <c r="E68" s="7">
        <v>70</v>
      </c>
      <c r="F68" s="6"/>
      <c r="G68" s="7"/>
      <c r="H68" s="8">
        <v>3</v>
      </c>
      <c r="I68" s="18">
        <f t="shared" si="1"/>
        <v>210</v>
      </c>
      <c r="J68" s="6"/>
    </row>
    <row r="69" spans="2:10" hidden="1" x14ac:dyDescent="0.2">
      <c r="B69" s="166"/>
      <c r="C69" s="5"/>
      <c r="D69" s="6" t="s">
        <v>12</v>
      </c>
      <c r="E69" s="7"/>
      <c r="F69" s="6"/>
      <c r="G69" s="7"/>
      <c r="H69" s="8"/>
      <c r="I69" s="18">
        <f t="shared" si="1"/>
        <v>0</v>
      </c>
      <c r="J69" s="6"/>
    </row>
    <row r="70" spans="2:10" x14ac:dyDescent="0.2">
      <c r="B70" s="166"/>
      <c r="C70" s="5" t="s">
        <v>27</v>
      </c>
      <c r="D70" s="6" t="s">
        <v>20</v>
      </c>
      <c r="E70" s="7">
        <v>50</v>
      </c>
      <c r="F70" s="6"/>
      <c r="G70" s="7"/>
      <c r="H70" s="8">
        <v>6</v>
      </c>
      <c r="I70" s="18">
        <f t="shared" si="1"/>
        <v>300</v>
      </c>
      <c r="J70" s="6"/>
    </row>
    <row r="71" spans="2:10" x14ac:dyDescent="0.2">
      <c r="B71" s="166"/>
      <c r="C71" s="5" t="s">
        <v>28</v>
      </c>
      <c r="D71" s="6" t="s">
        <v>12</v>
      </c>
      <c r="E71" s="7">
        <v>80</v>
      </c>
      <c r="F71" s="6"/>
      <c r="G71" s="7"/>
      <c r="H71" s="8">
        <v>1</v>
      </c>
      <c r="I71" s="18">
        <f t="shared" si="1"/>
        <v>80</v>
      </c>
      <c r="J71" s="6"/>
    </row>
    <row r="72" spans="2:10" x14ac:dyDescent="0.2">
      <c r="B72" s="166"/>
      <c r="C72" s="5" t="s">
        <v>29</v>
      </c>
      <c r="D72" s="6" t="s">
        <v>12</v>
      </c>
      <c r="E72" s="7">
        <v>30</v>
      </c>
      <c r="F72" s="6"/>
      <c r="G72" s="7"/>
      <c r="H72" s="8">
        <v>12</v>
      </c>
      <c r="I72" s="18">
        <f t="shared" si="1"/>
        <v>360</v>
      </c>
      <c r="J72" s="6"/>
    </row>
    <row r="73" spans="2:10" x14ac:dyDescent="0.2">
      <c r="B73" s="166"/>
      <c r="C73" s="5" t="s">
        <v>30</v>
      </c>
      <c r="D73" s="6" t="s">
        <v>12</v>
      </c>
      <c r="E73" s="7">
        <v>12</v>
      </c>
      <c r="F73" s="6"/>
      <c r="G73" s="7"/>
      <c r="H73" s="8">
        <v>3</v>
      </c>
      <c r="I73" s="18">
        <f t="shared" si="1"/>
        <v>36</v>
      </c>
      <c r="J73" s="6"/>
    </row>
    <row r="74" spans="2:10" x14ac:dyDescent="0.2">
      <c r="B74" s="166"/>
      <c r="C74" s="5" t="s">
        <v>142</v>
      </c>
      <c r="D74" s="6" t="s">
        <v>12</v>
      </c>
      <c r="E74" s="7">
        <v>35</v>
      </c>
      <c r="F74" s="6"/>
      <c r="G74" s="7"/>
      <c r="H74" s="8">
        <v>10</v>
      </c>
      <c r="I74" s="18">
        <f t="shared" si="1"/>
        <v>350</v>
      </c>
      <c r="J74" s="6"/>
    </row>
    <row r="75" spans="2:10" hidden="1" x14ac:dyDescent="0.2">
      <c r="B75" s="166"/>
      <c r="C75" s="5"/>
      <c r="D75" s="6"/>
      <c r="E75" s="7"/>
      <c r="F75" s="6"/>
      <c r="G75" s="7"/>
      <c r="H75" s="8"/>
      <c r="I75" s="18">
        <f t="shared" si="1"/>
        <v>0</v>
      </c>
      <c r="J75" s="6"/>
    </row>
    <row r="76" spans="2:10" hidden="1" x14ac:dyDescent="0.2">
      <c r="B76" s="166"/>
      <c r="C76" s="5"/>
      <c r="D76" s="6"/>
      <c r="E76" s="7"/>
      <c r="F76" s="6"/>
      <c r="G76" s="7"/>
      <c r="H76" s="8"/>
      <c r="I76" s="18">
        <f t="shared" si="1"/>
        <v>0</v>
      </c>
      <c r="J76" s="6"/>
    </row>
    <row r="77" spans="2:10" x14ac:dyDescent="0.2">
      <c r="B77" s="166"/>
      <c r="C77" s="5"/>
      <c r="D77" s="6"/>
      <c r="E77" s="7"/>
      <c r="F77" s="6"/>
      <c r="G77" s="7"/>
      <c r="H77" s="8"/>
      <c r="I77" s="18">
        <f t="shared" si="1"/>
        <v>0</v>
      </c>
      <c r="J77" s="6"/>
    </row>
    <row r="78" spans="2:10" hidden="1" x14ac:dyDescent="0.2">
      <c r="B78" s="166" t="s">
        <v>32</v>
      </c>
      <c r="C78" s="5"/>
      <c r="D78" s="6"/>
      <c r="E78" s="7"/>
      <c r="F78" s="6"/>
      <c r="G78" s="7"/>
      <c r="H78" s="8"/>
      <c r="I78" s="18">
        <f t="shared" si="1"/>
        <v>0</v>
      </c>
      <c r="J78" s="6"/>
    </row>
    <row r="79" spans="2:10" x14ac:dyDescent="0.2">
      <c r="B79" s="166"/>
      <c r="C79" s="5" t="s">
        <v>33</v>
      </c>
      <c r="D79" s="6" t="s">
        <v>12</v>
      </c>
      <c r="E79" s="7">
        <v>200</v>
      </c>
      <c r="F79" s="6"/>
      <c r="G79" s="7"/>
      <c r="H79" s="8">
        <v>3</v>
      </c>
      <c r="I79" s="18">
        <f t="shared" si="1"/>
        <v>600</v>
      </c>
      <c r="J79" s="6"/>
    </row>
    <row r="80" spans="2:10" x14ac:dyDescent="0.2">
      <c r="B80" s="166"/>
      <c r="C80" s="5" t="s">
        <v>34</v>
      </c>
      <c r="D80" s="6" t="s">
        <v>12</v>
      </c>
      <c r="E80" s="7">
        <v>90</v>
      </c>
      <c r="F80" s="6"/>
      <c r="G80" s="7"/>
      <c r="H80" s="8">
        <v>2</v>
      </c>
      <c r="I80" s="18">
        <f t="shared" si="1"/>
        <v>180</v>
      </c>
      <c r="J80" s="6"/>
    </row>
    <row r="81" spans="2:10" x14ac:dyDescent="0.2">
      <c r="B81" s="166"/>
      <c r="C81" s="5" t="s">
        <v>35</v>
      </c>
      <c r="D81" s="6" t="s">
        <v>12</v>
      </c>
      <c r="E81" s="7">
        <v>180</v>
      </c>
      <c r="F81" s="6"/>
      <c r="G81" s="7"/>
      <c r="H81" s="8">
        <v>1</v>
      </c>
      <c r="I81" s="18">
        <f t="shared" si="1"/>
        <v>180</v>
      </c>
      <c r="J81" s="6"/>
    </row>
    <row r="82" spans="2:10" hidden="1" x14ac:dyDescent="0.2">
      <c r="B82" s="166"/>
      <c r="C82" s="5"/>
      <c r="D82" s="6" t="s">
        <v>12</v>
      </c>
      <c r="E82" s="7"/>
      <c r="F82" s="6"/>
      <c r="G82" s="7"/>
      <c r="H82" s="8"/>
      <c r="I82" s="18">
        <f t="shared" si="1"/>
        <v>0</v>
      </c>
      <c r="J82" s="6"/>
    </row>
    <row r="83" spans="2:10" hidden="1" x14ac:dyDescent="0.2">
      <c r="B83" s="166"/>
      <c r="C83" s="5"/>
      <c r="D83" s="6" t="s">
        <v>12</v>
      </c>
      <c r="E83" s="7"/>
      <c r="F83" s="6"/>
      <c r="G83" s="7"/>
      <c r="H83" s="8"/>
      <c r="I83" s="18">
        <f t="shared" si="1"/>
        <v>0</v>
      </c>
      <c r="J83" s="6"/>
    </row>
    <row r="84" spans="2:10" hidden="1" x14ac:dyDescent="0.2">
      <c r="B84" s="166"/>
      <c r="C84" s="5"/>
      <c r="D84" s="6" t="s">
        <v>12</v>
      </c>
      <c r="E84" s="7"/>
      <c r="F84" s="6"/>
      <c r="G84" s="7"/>
      <c r="H84" s="8"/>
      <c r="I84" s="18">
        <f t="shared" si="1"/>
        <v>0</v>
      </c>
      <c r="J84" s="6"/>
    </row>
    <row r="85" spans="2:10" hidden="1" x14ac:dyDescent="0.2">
      <c r="B85" s="166"/>
      <c r="C85" s="5"/>
      <c r="D85" s="6" t="s">
        <v>12</v>
      </c>
      <c r="E85" s="7"/>
      <c r="F85" s="6"/>
      <c r="G85" s="7"/>
      <c r="H85" s="8"/>
      <c r="I85" s="18">
        <f t="shared" si="1"/>
        <v>0</v>
      </c>
      <c r="J85" s="6"/>
    </row>
    <row r="86" spans="2:10" ht="20.25" customHeight="1" x14ac:dyDescent="0.2">
      <c r="B86" s="166"/>
      <c r="C86" s="5" t="s">
        <v>31</v>
      </c>
      <c r="D86" s="6" t="s">
        <v>12</v>
      </c>
      <c r="E86" s="7">
        <v>25</v>
      </c>
      <c r="F86" s="6"/>
      <c r="G86" s="7"/>
      <c r="H86" s="8">
        <v>6</v>
      </c>
      <c r="I86" s="18">
        <f t="shared" si="1"/>
        <v>150</v>
      </c>
      <c r="J86" s="6"/>
    </row>
    <row r="87" spans="2:10" hidden="1" x14ac:dyDescent="0.2">
      <c r="B87" s="166"/>
      <c r="C87" s="5"/>
      <c r="D87" s="6"/>
      <c r="E87" s="7"/>
      <c r="F87" s="6"/>
      <c r="G87" s="7"/>
      <c r="H87" s="8"/>
      <c r="I87" s="18">
        <f t="shared" si="1"/>
        <v>0</v>
      </c>
      <c r="J87" s="6"/>
    </row>
    <row r="88" spans="2:10" ht="18.75" hidden="1" customHeight="1" x14ac:dyDescent="0.2">
      <c r="B88" s="166"/>
      <c r="C88" s="5"/>
      <c r="D88" s="6" t="s">
        <v>12</v>
      </c>
      <c r="E88" s="7"/>
      <c r="F88" s="6"/>
      <c r="G88" s="7"/>
      <c r="H88" s="8"/>
      <c r="I88" s="18">
        <f t="shared" si="1"/>
        <v>0</v>
      </c>
      <c r="J88" s="6"/>
    </row>
    <row r="89" spans="2:10" x14ac:dyDescent="0.2">
      <c r="B89" s="167" t="s">
        <v>36</v>
      </c>
      <c r="C89" s="5" t="s">
        <v>37</v>
      </c>
      <c r="D89" s="6" t="s">
        <v>12</v>
      </c>
      <c r="E89" s="7">
        <v>200</v>
      </c>
      <c r="F89" s="6"/>
      <c r="G89" s="7"/>
      <c r="H89" s="8">
        <v>2</v>
      </c>
      <c r="I89" s="18">
        <f t="shared" si="1"/>
        <v>400</v>
      </c>
      <c r="J89" s="6"/>
    </row>
    <row r="90" spans="2:10" x14ac:dyDescent="0.2">
      <c r="B90" s="168"/>
      <c r="C90" s="5" t="s">
        <v>38</v>
      </c>
      <c r="D90" s="6" t="s">
        <v>12</v>
      </c>
      <c r="E90" s="7">
        <v>250</v>
      </c>
      <c r="F90" s="6"/>
      <c r="G90" s="7"/>
      <c r="H90" s="8">
        <v>1</v>
      </c>
      <c r="I90" s="18">
        <f t="shared" si="1"/>
        <v>250</v>
      </c>
      <c r="J90" s="6"/>
    </row>
    <row r="91" spans="2:10" hidden="1" x14ac:dyDescent="0.2">
      <c r="B91" s="168"/>
      <c r="C91" s="5"/>
      <c r="D91" s="6" t="s">
        <v>12</v>
      </c>
      <c r="E91" s="7"/>
      <c r="F91" s="6"/>
      <c r="G91" s="7"/>
      <c r="H91" s="8"/>
      <c r="I91" s="18">
        <f t="shared" si="1"/>
        <v>0</v>
      </c>
      <c r="J91" s="6"/>
    </row>
    <row r="92" spans="2:10" x14ac:dyDescent="0.2">
      <c r="B92" s="168"/>
      <c r="C92" s="5" t="s">
        <v>39</v>
      </c>
      <c r="D92" s="6" t="s">
        <v>12</v>
      </c>
      <c r="E92" s="7">
        <v>10</v>
      </c>
      <c r="F92" s="6"/>
      <c r="G92" s="7"/>
      <c r="H92" s="8">
        <v>5</v>
      </c>
      <c r="I92" s="18">
        <f t="shared" si="1"/>
        <v>50</v>
      </c>
      <c r="J92" s="6"/>
    </row>
    <row r="93" spans="2:10" x14ac:dyDescent="0.2">
      <c r="B93" s="168"/>
      <c r="C93" s="5" t="s">
        <v>40</v>
      </c>
      <c r="D93" s="6" t="s">
        <v>12</v>
      </c>
      <c r="E93" s="7">
        <v>6</v>
      </c>
      <c r="F93" s="6"/>
      <c r="G93" s="7"/>
      <c r="H93" s="8">
        <v>4</v>
      </c>
      <c r="I93" s="18">
        <f t="shared" si="1"/>
        <v>24</v>
      </c>
      <c r="J93" s="6"/>
    </row>
    <row r="94" spans="2:10" hidden="1" x14ac:dyDescent="0.2">
      <c r="B94" s="168"/>
      <c r="C94" s="5"/>
      <c r="D94" s="6" t="s">
        <v>12</v>
      </c>
      <c r="E94" s="7"/>
      <c r="F94" s="6"/>
      <c r="G94" s="7"/>
      <c r="H94" s="8"/>
      <c r="I94" s="18">
        <f t="shared" si="1"/>
        <v>0</v>
      </c>
      <c r="J94" s="6"/>
    </row>
    <row r="95" spans="2:10" hidden="1" x14ac:dyDescent="0.2">
      <c r="B95" s="168"/>
      <c r="C95" s="5"/>
      <c r="D95" s="6" t="s">
        <v>12</v>
      </c>
      <c r="E95" s="7"/>
      <c r="F95" s="6"/>
      <c r="G95" s="7"/>
      <c r="H95" s="8"/>
      <c r="I95" s="18">
        <f t="shared" si="1"/>
        <v>0</v>
      </c>
      <c r="J95" s="6"/>
    </row>
    <row r="96" spans="2:10" hidden="1" x14ac:dyDescent="0.2">
      <c r="B96" s="169"/>
      <c r="C96" s="5"/>
      <c r="D96" s="6" t="s">
        <v>12</v>
      </c>
      <c r="E96" s="7"/>
      <c r="F96" s="6"/>
      <c r="G96" s="7"/>
      <c r="H96" s="8"/>
      <c r="I96" s="18">
        <f t="shared" si="1"/>
        <v>0</v>
      </c>
      <c r="J96" s="6"/>
    </row>
    <row r="97" spans="2:10" x14ac:dyDescent="0.2">
      <c r="B97" s="6"/>
      <c r="C97" s="11" t="s">
        <v>15</v>
      </c>
      <c r="D97" s="6"/>
      <c r="E97" s="6"/>
      <c r="F97" s="6"/>
      <c r="G97" s="12">
        <f>SUM(G66:G88)</f>
        <v>0</v>
      </c>
      <c r="H97" s="6"/>
      <c r="I97" s="19">
        <f>SUM(I66:I96)</f>
        <v>3695</v>
      </c>
      <c r="J97" s="6"/>
    </row>
    <row r="98" spans="2:10" x14ac:dyDescent="0.2">
      <c r="B98" s="6"/>
      <c r="C98" s="11" t="s">
        <v>184</v>
      </c>
      <c r="D98" s="6"/>
      <c r="E98" s="6"/>
      <c r="F98" s="6"/>
      <c r="G98" s="12"/>
      <c r="H98" s="6"/>
      <c r="I98" s="19">
        <f>(I20+I64+I97)*0.18</f>
        <v>13421.519999999999</v>
      </c>
      <c r="J98" s="6"/>
    </row>
    <row r="99" spans="2:10" x14ac:dyDescent="0.2">
      <c r="B99" s="11"/>
      <c r="C99" s="11" t="s">
        <v>41</v>
      </c>
      <c r="D99" s="11"/>
      <c r="E99" s="11"/>
      <c r="F99" s="11"/>
      <c r="G99" s="12">
        <f>SUM(G20,G64,G97)</f>
        <v>300</v>
      </c>
      <c r="H99" s="11"/>
      <c r="I99" s="19">
        <f>I98+I97+I64+I20</f>
        <v>87985.51999999999</v>
      </c>
      <c r="J99" s="6"/>
    </row>
    <row r="100" spans="2:10" x14ac:dyDescent="0.2">
      <c r="B100" s="13"/>
      <c r="C100" s="13"/>
      <c r="D100" s="13"/>
      <c r="E100" s="13"/>
      <c r="F100" s="13"/>
      <c r="G100" s="13"/>
      <c r="H100" s="13"/>
      <c r="I100" s="14"/>
    </row>
    <row r="101" spans="2:10" x14ac:dyDescent="0.2">
      <c r="B101" s="13"/>
      <c r="C101" s="13"/>
      <c r="D101" s="13"/>
      <c r="E101" s="13"/>
      <c r="F101" s="13"/>
      <c r="G101" s="13"/>
      <c r="H101" s="13"/>
      <c r="I101" s="14"/>
    </row>
    <row r="102" spans="2:10" x14ac:dyDescent="0.2">
      <c r="B102" s="13"/>
      <c r="C102" s="13"/>
      <c r="D102" s="13"/>
      <c r="E102" s="13"/>
      <c r="F102" s="13"/>
      <c r="G102" s="13"/>
      <c r="H102" s="13"/>
      <c r="I102" s="14"/>
    </row>
    <row r="103" spans="2:10" x14ac:dyDescent="0.2">
      <c r="B103" s="13"/>
      <c r="C103" s="13"/>
      <c r="D103" s="13"/>
      <c r="E103" s="13"/>
      <c r="F103" s="13"/>
      <c r="G103" s="13"/>
      <c r="H103" s="13"/>
      <c r="I103" s="14"/>
    </row>
    <row r="104" spans="2:10" x14ac:dyDescent="0.2">
      <c r="B104" s="13"/>
      <c r="C104" s="13"/>
      <c r="D104" s="13"/>
      <c r="E104" s="13"/>
      <c r="F104" s="13"/>
      <c r="G104" s="13"/>
      <c r="H104" s="13"/>
      <c r="I104" s="14"/>
    </row>
    <row r="105" spans="2:10" x14ac:dyDescent="0.2">
      <c r="I105" s="15"/>
    </row>
    <row r="106" spans="2:10" x14ac:dyDescent="0.2">
      <c r="I106" s="15"/>
    </row>
  </sheetData>
  <mergeCells count="19">
    <mergeCell ref="J5:J6"/>
    <mergeCell ref="B2:J2"/>
    <mergeCell ref="B3:J3"/>
    <mergeCell ref="B5:B6"/>
    <mergeCell ref="C5:C6"/>
    <mergeCell ref="D5:D6"/>
    <mergeCell ref="E5:E6"/>
    <mergeCell ref="F5:G5"/>
    <mergeCell ref="H5:I5"/>
    <mergeCell ref="B65:I65"/>
    <mergeCell ref="B66:B77"/>
    <mergeCell ref="B78:B88"/>
    <mergeCell ref="B89:B96"/>
    <mergeCell ref="B7:I7"/>
    <mergeCell ref="B8:B11"/>
    <mergeCell ref="B12:B19"/>
    <mergeCell ref="B21:I21"/>
    <mergeCell ref="B22:B34"/>
    <mergeCell ref="B35:B63"/>
  </mergeCells>
  <pageMargins left="0.11811023622047245" right="0.11811023622047245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6"/>
  <sheetViews>
    <sheetView workbookViewId="0">
      <selection activeCell="B2" sqref="B2:J2"/>
    </sheetView>
  </sheetViews>
  <sheetFormatPr defaultRowHeight="12.75" x14ac:dyDescent="0.2"/>
  <cols>
    <col min="1" max="1" width="9.140625" style="1"/>
    <col min="2" max="2" width="11.85546875" style="1" customWidth="1"/>
    <col min="3" max="3" width="28.7109375" style="1" customWidth="1"/>
    <col min="4" max="4" width="12" style="1" customWidth="1"/>
    <col min="5" max="5" width="14.28515625" style="1" customWidth="1"/>
    <col min="6" max="6" width="10.28515625" style="1" hidden="1" customWidth="1"/>
    <col min="7" max="7" width="14.42578125" style="1" hidden="1" customWidth="1"/>
    <col min="8" max="8" width="11.28515625" style="1" customWidth="1"/>
    <col min="9" max="9" width="14.85546875" style="1" customWidth="1"/>
    <col min="10" max="10" width="34.42578125" style="1" hidden="1" customWidth="1"/>
    <col min="11" max="16384" width="9.140625" style="1"/>
  </cols>
  <sheetData>
    <row r="2" spans="2:10" x14ac:dyDescent="0.2">
      <c r="B2" s="171" t="s">
        <v>42</v>
      </c>
      <c r="C2" s="171"/>
      <c r="D2" s="171"/>
      <c r="E2" s="171"/>
      <c r="F2" s="171"/>
      <c r="G2" s="171"/>
      <c r="H2" s="171"/>
      <c r="I2" s="171"/>
      <c r="J2" s="171"/>
    </row>
    <row r="3" spans="2:10" x14ac:dyDescent="0.2">
      <c r="B3" s="171" t="s">
        <v>187</v>
      </c>
      <c r="C3" s="171"/>
      <c r="D3" s="171"/>
      <c r="E3" s="171"/>
      <c r="F3" s="171"/>
      <c r="G3" s="171"/>
      <c r="H3" s="171"/>
      <c r="I3" s="171"/>
      <c r="J3" s="171"/>
    </row>
    <row r="4" spans="2:10" x14ac:dyDescent="0.2">
      <c r="B4" s="2"/>
      <c r="C4" s="3" t="s">
        <v>171</v>
      </c>
      <c r="D4" s="2"/>
      <c r="E4" s="2"/>
      <c r="F4" s="2"/>
      <c r="G4" s="2"/>
      <c r="H4" s="2"/>
      <c r="I4" s="2"/>
    </row>
    <row r="5" spans="2:10" ht="21" customHeight="1" x14ac:dyDescent="0.2">
      <c r="B5" s="86" t="s">
        <v>1</v>
      </c>
      <c r="C5" s="86" t="s">
        <v>2</v>
      </c>
      <c r="D5" s="86" t="s">
        <v>3</v>
      </c>
      <c r="E5" s="86" t="s">
        <v>4</v>
      </c>
      <c r="F5" s="86" t="s">
        <v>5</v>
      </c>
      <c r="G5" s="86"/>
      <c r="H5" s="86" t="s">
        <v>6</v>
      </c>
      <c r="I5" s="86"/>
      <c r="J5" s="87" t="s">
        <v>43</v>
      </c>
    </row>
    <row r="6" spans="2:10" x14ac:dyDescent="0.2">
      <c r="B6" s="86"/>
      <c r="C6" s="86"/>
      <c r="D6" s="86"/>
      <c r="E6" s="86"/>
      <c r="F6" s="16" t="s">
        <v>7</v>
      </c>
      <c r="G6" s="16" t="s">
        <v>8</v>
      </c>
      <c r="H6" s="16" t="s">
        <v>7</v>
      </c>
      <c r="I6" s="17" t="s">
        <v>8</v>
      </c>
      <c r="J6" s="170"/>
    </row>
    <row r="7" spans="2:10" x14ac:dyDescent="0.2">
      <c r="B7" s="165" t="s">
        <v>9</v>
      </c>
      <c r="C7" s="165"/>
      <c r="D7" s="165"/>
      <c r="E7" s="165"/>
      <c r="F7" s="165"/>
      <c r="G7" s="165"/>
      <c r="H7" s="165"/>
      <c r="I7" s="165"/>
      <c r="J7" s="6"/>
    </row>
    <row r="8" spans="2:10" ht="21" customHeight="1" x14ac:dyDescent="0.2">
      <c r="B8" s="167" t="s">
        <v>10</v>
      </c>
      <c r="C8" s="5" t="s">
        <v>168</v>
      </c>
      <c r="D8" s="6" t="s">
        <v>11</v>
      </c>
      <c r="E8" s="7">
        <f>I8/H8</f>
        <v>250</v>
      </c>
      <c r="F8" s="6">
        <v>1</v>
      </c>
      <c r="G8" s="7">
        <v>1000</v>
      </c>
      <c r="H8" s="8">
        <v>8</v>
      </c>
      <c r="I8" s="18">
        <v>2000</v>
      </c>
      <c r="J8" s="6"/>
    </row>
    <row r="9" spans="2:10" x14ac:dyDescent="0.2">
      <c r="B9" s="168"/>
      <c r="C9" s="5" t="s">
        <v>169</v>
      </c>
      <c r="D9" s="6" t="s">
        <v>11</v>
      </c>
      <c r="E9" s="7">
        <f>I9/H9</f>
        <v>425</v>
      </c>
      <c r="F9" s="6">
        <v>1</v>
      </c>
      <c r="G9" s="7">
        <v>1000</v>
      </c>
      <c r="H9" s="8">
        <v>4</v>
      </c>
      <c r="I9" s="18">
        <v>1700</v>
      </c>
      <c r="J9" s="6"/>
    </row>
    <row r="10" spans="2:10" x14ac:dyDescent="0.2">
      <c r="B10" s="168"/>
      <c r="C10" s="10" t="s">
        <v>143</v>
      </c>
      <c r="D10" s="6" t="s">
        <v>14</v>
      </c>
      <c r="E10" s="7"/>
      <c r="F10" s="6"/>
      <c r="G10" s="6"/>
      <c r="H10" s="8"/>
      <c r="I10" s="18">
        <v>3000</v>
      </c>
      <c r="J10" s="6"/>
    </row>
    <row r="11" spans="2:10" ht="25.5" x14ac:dyDescent="0.2">
      <c r="B11" s="169"/>
      <c r="C11" s="70" t="s">
        <v>177</v>
      </c>
      <c r="D11" s="6" t="s">
        <v>14</v>
      </c>
      <c r="E11" s="7"/>
      <c r="H11" s="9"/>
      <c r="I11" s="15">
        <v>10000</v>
      </c>
      <c r="J11" s="6"/>
    </row>
    <row r="12" spans="2:10" x14ac:dyDescent="0.2">
      <c r="B12" s="167" t="s">
        <v>13</v>
      </c>
      <c r="C12" s="10" t="s">
        <v>45</v>
      </c>
      <c r="D12" s="6" t="s">
        <v>14</v>
      </c>
      <c r="E12" s="7"/>
      <c r="F12" s="6"/>
      <c r="G12" s="6"/>
      <c r="H12" s="8"/>
      <c r="I12" s="18">
        <v>20000</v>
      </c>
      <c r="J12" s="6"/>
    </row>
    <row r="13" spans="2:10" ht="25.5" x14ac:dyDescent="0.2">
      <c r="B13" s="168"/>
      <c r="C13" s="10" t="s">
        <v>182</v>
      </c>
      <c r="D13" s="6" t="s">
        <v>14</v>
      </c>
      <c r="E13" s="7"/>
      <c r="F13" s="6"/>
      <c r="G13" s="6"/>
      <c r="H13" s="8"/>
      <c r="I13" s="18">
        <v>8000</v>
      </c>
      <c r="J13" s="6"/>
    </row>
    <row r="14" spans="2:10" ht="25.5" x14ac:dyDescent="0.2">
      <c r="B14" s="168"/>
      <c r="C14" s="10" t="s">
        <v>46</v>
      </c>
      <c r="D14" s="6" t="s">
        <v>14</v>
      </c>
      <c r="E14" s="7"/>
      <c r="F14" s="6"/>
      <c r="G14" s="6"/>
      <c r="H14" s="6"/>
      <c r="I14" s="18">
        <v>9140</v>
      </c>
      <c r="J14" s="16" t="s">
        <v>172</v>
      </c>
    </row>
    <row r="15" spans="2:10" x14ac:dyDescent="0.2">
      <c r="B15" s="168"/>
      <c r="C15" s="10" t="s">
        <v>47</v>
      </c>
      <c r="D15" s="6" t="s">
        <v>12</v>
      </c>
      <c r="E15" s="7">
        <v>250</v>
      </c>
      <c r="F15" s="6"/>
      <c r="G15" s="6"/>
      <c r="H15" s="6">
        <v>2</v>
      </c>
      <c r="I15" s="18">
        <f>E15*H15</f>
        <v>500</v>
      </c>
      <c r="J15" s="6"/>
    </row>
    <row r="16" spans="2:10" hidden="1" x14ac:dyDescent="0.2">
      <c r="B16" s="168"/>
      <c r="C16" s="10"/>
      <c r="D16" s="6"/>
      <c r="E16" s="7"/>
      <c r="F16" s="6"/>
      <c r="G16" s="6"/>
      <c r="H16" s="6"/>
      <c r="I16" s="18"/>
      <c r="J16" s="6"/>
    </row>
    <row r="17" spans="2:10" hidden="1" x14ac:dyDescent="0.2">
      <c r="B17" s="168"/>
      <c r="C17" s="10"/>
      <c r="D17" s="6"/>
      <c r="E17" s="7"/>
      <c r="F17" s="6"/>
      <c r="G17" s="6"/>
      <c r="H17" s="6"/>
      <c r="I17" s="18"/>
      <c r="J17" s="6"/>
    </row>
    <row r="18" spans="2:10" hidden="1" x14ac:dyDescent="0.2">
      <c r="B18" s="168"/>
      <c r="C18" s="10"/>
      <c r="D18" s="6"/>
      <c r="E18" s="7"/>
      <c r="F18" s="6"/>
      <c r="G18" s="6"/>
      <c r="H18" s="6"/>
      <c r="I18" s="18"/>
      <c r="J18" s="6"/>
    </row>
    <row r="19" spans="2:10" hidden="1" x14ac:dyDescent="0.2">
      <c r="B19" s="169"/>
      <c r="C19" s="10"/>
      <c r="D19" s="6"/>
      <c r="E19" s="7"/>
      <c r="F19" s="6"/>
      <c r="G19" s="6"/>
      <c r="H19" s="6"/>
      <c r="I19" s="18"/>
      <c r="J19" s="6"/>
    </row>
    <row r="20" spans="2:10" x14ac:dyDescent="0.2">
      <c r="B20" s="6"/>
      <c r="C20" s="11" t="s">
        <v>15</v>
      </c>
      <c r="D20" s="6"/>
      <c r="E20" s="7"/>
      <c r="F20" s="6"/>
      <c r="G20" s="6"/>
      <c r="H20" s="6"/>
      <c r="I20" s="19">
        <f>SUM(I8:I19)</f>
        <v>54340</v>
      </c>
      <c r="J20" s="6"/>
    </row>
    <row r="21" spans="2:10" x14ac:dyDescent="0.2">
      <c r="B21" s="165" t="s">
        <v>16</v>
      </c>
      <c r="C21" s="165"/>
      <c r="D21" s="165"/>
      <c r="E21" s="165"/>
      <c r="F21" s="165"/>
      <c r="G21" s="165"/>
      <c r="H21" s="165"/>
      <c r="I21" s="165"/>
      <c r="J21" s="6"/>
    </row>
    <row r="22" spans="2:10" x14ac:dyDescent="0.2">
      <c r="B22" s="167" t="s">
        <v>17</v>
      </c>
      <c r="C22" s="5" t="s">
        <v>48</v>
      </c>
      <c r="D22" s="6" t="s">
        <v>12</v>
      </c>
      <c r="E22" s="7">
        <v>265</v>
      </c>
      <c r="F22" s="6">
        <v>1</v>
      </c>
      <c r="G22" s="7">
        <v>300</v>
      </c>
      <c r="H22" s="8">
        <v>5</v>
      </c>
      <c r="I22" s="18">
        <f>E22*H22</f>
        <v>1325</v>
      </c>
      <c r="J22" s="6"/>
    </row>
    <row r="23" spans="2:10" x14ac:dyDescent="0.2">
      <c r="B23" s="168"/>
      <c r="C23" s="5" t="s">
        <v>49</v>
      </c>
      <c r="D23" s="6" t="s">
        <v>12</v>
      </c>
      <c r="E23" s="7">
        <v>12</v>
      </c>
      <c r="F23" s="6"/>
      <c r="G23" s="7"/>
      <c r="H23" s="8">
        <v>10</v>
      </c>
      <c r="I23" s="18">
        <f t="shared" ref="I23:I63" si="0">E23*H23</f>
        <v>120</v>
      </c>
      <c r="J23" s="6"/>
    </row>
    <row r="24" spans="2:10" x14ac:dyDescent="0.2">
      <c r="B24" s="168"/>
      <c r="C24" s="5" t="s">
        <v>50</v>
      </c>
      <c r="D24" s="6" t="s">
        <v>12</v>
      </c>
      <c r="E24" s="7">
        <v>45</v>
      </c>
      <c r="F24" s="6"/>
      <c r="G24" s="7"/>
      <c r="H24" s="8">
        <v>20</v>
      </c>
      <c r="I24" s="18">
        <f t="shared" si="0"/>
        <v>900</v>
      </c>
      <c r="J24" s="6"/>
    </row>
    <row r="25" spans="2:10" x14ac:dyDescent="0.2">
      <c r="B25" s="168"/>
      <c r="C25" s="5" t="s">
        <v>51</v>
      </c>
      <c r="D25" s="6" t="s">
        <v>12</v>
      </c>
      <c r="E25" s="7">
        <v>140</v>
      </c>
      <c r="F25" s="6"/>
      <c r="G25" s="7"/>
      <c r="H25" s="8">
        <v>2</v>
      </c>
      <c r="I25" s="18">
        <f t="shared" si="0"/>
        <v>280</v>
      </c>
      <c r="J25" s="6"/>
    </row>
    <row r="26" spans="2:10" x14ac:dyDescent="0.2">
      <c r="B26" s="168"/>
      <c r="C26" s="5" t="s">
        <v>52</v>
      </c>
      <c r="D26" s="6" t="s">
        <v>12</v>
      </c>
      <c r="E26" s="7">
        <v>25</v>
      </c>
      <c r="F26" s="6"/>
      <c r="G26" s="7"/>
      <c r="H26" s="8">
        <v>4</v>
      </c>
      <c r="I26" s="18">
        <f t="shared" si="0"/>
        <v>100</v>
      </c>
      <c r="J26" s="6"/>
    </row>
    <row r="27" spans="2:10" x14ac:dyDescent="0.2">
      <c r="B27" s="168"/>
      <c r="C27" s="5" t="s">
        <v>53</v>
      </c>
      <c r="D27" s="6" t="s">
        <v>12</v>
      </c>
      <c r="E27" s="7">
        <v>120</v>
      </c>
      <c r="F27" s="6"/>
      <c r="G27" s="7"/>
      <c r="H27" s="8">
        <v>2</v>
      </c>
      <c r="I27" s="18">
        <f t="shared" si="0"/>
        <v>240</v>
      </c>
      <c r="J27" s="6"/>
    </row>
    <row r="28" spans="2:10" x14ac:dyDescent="0.2">
      <c r="B28" s="168"/>
      <c r="C28" s="5" t="s">
        <v>54</v>
      </c>
      <c r="D28" s="6" t="s">
        <v>12</v>
      </c>
      <c r="E28" s="7">
        <v>90</v>
      </c>
      <c r="F28" s="6"/>
      <c r="G28" s="7"/>
      <c r="H28" s="8">
        <v>1</v>
      </c>
      <c r="I28" s="18">
        <f t="shared" si="0"/>
        <v>90</v>
      </c>
      <c r="J28" s="6"/>
    </row>
    <row r="29" spans="2:10" x14ac:dyDescent="0.2">
      <c r="B29" s="168"/>
      <c r="C29" s="5" t="s">
        <v>170</v>
      </c>
      <c r="D29" s="6" t="s">
        <v>12</v>
      </c>
      <c r="E29" s="7">
        <v>60</v>
      </c>
      <c r="F29" s="6"/>
      <c r="G29" s="7"/>
      <c r="H29" s="8">
        <v>5</v>
      </c>
      <c r="I29" s="18">
        <f t="shared" si="0"/>
        <v>300</v>
      </c>
      <c r="J29" s="6"/>
    </row>
    <row r="30" spans="2:10" hidden="1" x14ac:dyDescent="0.2">
      <c r="B30" s="168"/>
      <c r="C30" s="5"/>
      <c r="D30" s="6" t="s">
        <v>12</v>
      </c>
      <c r="E30" s="7"/>
      <c r="F30" s="6"/>
      <c r="G30" s="7"/>
      <c r="H30" s="8"/>
      <c r="I30" s="18">
        <f t="shared" si="0"/>
        <v>0</v>
      </c>
      <c r="J30" s="6"/>
    </row>
    <row r="31" spans="2:10" hidden="1" x14ac:dyDescent="0.2">
      <c r="B31" s="168"/>
      <c r="C31" s="5"/>
      <c r="D31" s="6" t="s">
        <v>12</v>
      </c>
      <c r="E31" s="7"/>
      <c r="F31" s="6"/>
      <c r="G31" s="7"/>
      <c r="H31" s="8"/>
      <c r="I31" s="18">
        <f t="shared" si="0"/>
        <v>0</v>
      </c>
      <c r="J31" s="6"/>
    </row>
    <row r="32" spans="2:10" hidden="1" x14ac:dyDescent="0.2">
      <c r="B32" s="168"/>
      <c r="C32" s="5"/>
      <c r="D32" s="6" t="s">
        <v>12</v>
      </c>
      <c r="E32" s="7"/>
      <c r="F32" s="6"/>
      <c r="G32" s="7"/>
      <c r="H32" s="8"/>
      <c r="I32" s="18">
        <f t="shared" si="0"/>
        <v>0</v>
      </c>
      <c r="J32" s="6"/>
    </row>
    <row r="33" spans="2:10" hidden="1" x14ac:dyDescent="0.2">
      <c r="B33" s="168"/>
      <c r="C33" s="5"/>
      <c r="D33" s="6" t="s">
        <v>12</v>
      </c>
      <c r="E33" s="7"/>
      <c r="F33" s="6"/>
      <c r="G33" s="7"/>
      <c r="H33" s="8"/>
      <c r="I33" s="18">
        <f t="shared" si="0"/>
        <v>0</v>
      </c>
      <c r="J33" s="6"/>
    </row>
    <row r="34" spans="2:10" x14ac:dyDescent="0.2">
      <c r="B34" s="168"/>
      <c r="C34" s="5"/>
      <c r="D34" s="6"/>
      <c r="E34" s="7"/>
      <c r="F34" s="6"/>
      <c r="G34" s="7"/>
      <c r="H34" s="6"/>
      <c r="I34" s="18">
        <f t="shared" si="0"/>
        <v>0</v>
      </c>
      <c r="J34" s="6"/>
    </row>
    <row r="35" spans="2:10" x14ac:dyDescent="0.2">
      <c r="B35" s="167" t="s">
        <v>19</v>
      </c>
      <c r="C35" s="5" t="s">
        <v>58</v>
      </c>
      <c r="D35" s="6" t="s">
        <v>12</v>
      </c>
      <c r="E35" s="7">
        <v>1469.5</v>
      </c>
      <c r="F35" s="6"/>
      <c r="G35" s="7"/>
      <c r="H35" s="8">
        <v>2</v>
      </c>
      <c r="I35" s="18">
        <f t="shared" si="0"/>
        <v>2939</v>
      </c>
      <c r="J35" s="6"/>
    </row>
    <row r="36" spans="2:10" x14ac:dyDescent="0.2">
      <c r="B36" s="168"/>
      <c r="C36" s="5" t="s">
        <v>59</v>
      </c>
      <c r="D36" s="6" t="s">
        <v>20</v>
      </c>
      <c r="E36" s="7">
        <v>120</v>
      </c>
      <c r="F36" s="6"/>
      <c r="G36" s="7"/>
      <c r="H36" s="8">
        <v>15</v>
      </c>
      <c r="I36" s="18">
        <f t="shared" si="0"/>
        <v>1800</v>
      </c>
      <c r="J36" s="6"/>
    </row>
    <row r="37" spans="2:10" x14ac:dyDescent="0.2">
      <c r="B37" s="168"/>
      <c r="C37" s="5" t="s">
        <v>60</v>
      </c>
      <c r="D37" s="6" t="s">
        <v>12</v>
      </c>
      <c r="E37" s="7">
        <v>50</v>
      </c>
      <c r="F37" s="6"/>
      <c r="G37" s="7"/>
      <c r="H37" s="8">
        <v>10</v>
      </c>
      <c r="I37" s="18">
        <f t="shared" si="0"/>
        <v>500</v>
      </c>
      <c r="J37" s="6"/>
    </row>
    <row r="38" spans="2:10" x14ac:dyDescent="0.2">
      <c r="B38" s="168"/>
      <c r="C38" s="5" t="s">
        <v>55</v>
      </c>
      <c r="D38" s="6" t="s">
        <v>12</v>
      </c>
      <c r="E38" s="7">
        <v>250</v>
      </c>
      <c r="F38" s="6"/>
      <c r="G38" s="7"/>
      <c r="H38" s="8">
        <v>3</v>
      </c>
      <c r="I38" s="18">
        <f t="shared" si="0"/>
        <v>750</v>
      </c>
      <c r="J38" s="6"/>
    </row>
    <row r="39" spans="2:10" x14ac:dyDescent="0.2">
      <c r="B39" s="168"/>
      <c r="C39" s="5" t="s">
        <v>56</v>
      </c>
      <c r="D39" s="6" t="s">
        <v>12</v>
      </c>
      <c r="E39" s="7">
        <v>275</v>
      </c>
      <c r="F39" s="6"/>
      <c r="G39" s="7"/>
      <c r="H39" s="8">
        <v>3</v>
      </c>
      <c r="I39" s="18">
        <f t="shared" si="0"/>
        <v>825</v>
      </c>
      <c r="J39" s="6"/>
    </row>
    <row r="40" spans="2:10" x14ac:dyDescent="0.2">
      <c r="B40" s="168"/>
      <c r="C40" s="5" t="s">
        <v>57</v>
      </c>
      <c r="D40" s="6" t="s">
        <v>12</v>
      </c>
      <c r="E40" s="7">
        <v>45</v>
      </c>
      <c r="F40" s="6"/>
      <c r="G40" s="7"/>
      <c r="H40" s="8">
        <v>4</v>
      </c>
      <c r="I40" s="18">
        <f t="shared" si="0"/>
        <v>180</v>
      </c>
      <c r="J40" s="6"/>
    </row>
    <row r="41" spans="2:10" x14ac:dyDescent="0.2">
      <c r="B41" s="168"/>
      <c r="C41" s="5" t="s">
        <v>61</v>
      </c>
      <c r="D41" s="6" t="s">
        <v>12</v>
      </c>
      <c r="E41" s="7">
        <v>20</v>
      </c>
      <c r="F41" s="6"/>
      <c r="G41" s="7"/>
      <c r="H41" s="8">
        <v>2</v>
      </c>
      <c r="I41" s="18">
        <f t="shared" si="0"/>
        <v>40</v>
      </c>
      <c r="J41" s="6"/>
    </row>
    <row r="42" spans="2:10" x14ac:dyDescent="0.2">
      <c r="B42" s="168"/>
      <c r="C42" s="5"/>
      <c r="D42" s="6" t="s">
        <v>12</v>
      </c>
      <c r="E42" s="7"/>
      <c r="F42" s="6"/>
      <c r="G42" s="7"/>
      <c r="H42" s="8"/>
      <c r="I42" s="18">
        <f t="shared" si="0"/>
        <v>0</v>
      </c>
      <c r="J42" s="6"/>
    </row>
    <row r="43" spans="2:10" hidden="1" x14ac:dyDescent="0.2">
      <c r="B43" s="168"/>
      <c r="C43" s="5"/>
      <c r="D43" s="6" t="s">
        <v>12</v>
      </c>
      <c r="E43" s="7"/>
      <c r="F43" s="6"/>
      <c r="G43" s="7"/>
      <c r="H43" s="8"/>
      <c r="I43" s="18">
        <f t="shared" si="0"/>
        <v>0</v>
      </c>
      <c r="J43" s="6"/>
    </row>
    <row r="44" spans="2:10" hidden="1" x14ac:dyDescent="0.2">
      <c r="B44" s="168"/>
      <c r="C44" s="5"/>
      <c r="D44" s="6"/>
      <c r="E44" s="7"/>
      <c r="F44" s="6"/>
      <c r="G44" s="7"/>
      <c r="H44" s="8"/>
      <c r="I44" s="18">
        <f t="shared" si="0"/>
        <v>0</v>
      </c>
      <c r="J44" s="6"/>
    </row>
    <row r="45" spans="2:10" hidden="1" x14ac:dyDescent="0.2">
      <c r="B45" s="168"/>
      <c r="C45" s="5"/>
      <c r="D45" s="6" t="s">
        <v>12</v>
      </c>
      <c r="E45" s="7"/>
      <c r="F45" s="6"/>
      <c r="G45" s="7"/>
      <c r="H45" s="8"/>
      <c r="I45" s="18">
        <f t="shared" si="0"/>
        <v>0</v>
      </c>
      <c r="J45" s="6"/>
    </row>
    <row r="46" spans="2:10" hidden="1" x14ac:dyDescent="0.2">
      <c r="B46" s="168"/>
      <c r="C46" s="5"/>
      <c r="D46" s="6" t="s">
        <v>12</v>
      </c>
      <c r="E46" s="7"/>
      <c r="F46" s="6"/>
      <c r="G46" s="7"/>
      <c r="H46" s="8"/>
      <c r="I46" s="18">
        <f t="shared" si="0"/>
        <v>0</v>
      </c>
      <c r="J46" s="6"/>
    </row>
    <row r="47" spans="2:10" hidden="1" x14ac:dyDescent="0.2">
      <c r="B47" s="168"/>
      <c r="C47" s="5"/>
      <c r="D47" s="6" t="s">
        <v>12</v>
      </c>
      <c r="E47" s="7"/>
      <c r="F47" s="6"/>
      <c r="G47" s="7"/>
      <c r="H47" s="8"/>
      <c r="I47" s="18">
        <f t="shared" si="0"/>
        <v>0</v>
      </c>
      <c r="J47" s="6"/>
    </row>
    <row r="48" spans="2:10" hidden="1" x14ac:dyDescent="0.2">
      <c r="B48" s="168"/>
      <c r="C48" s="5"/>
      <c r="D48" s="6" t="s">
        <v>12</v>
      </c>
      <c r="E48" s="7"/>
      <c r="F48" s="6"/>
      <c r="G48" s="7"/>
      <c r="H48" s="8"/>
      <c r="I48" s="18">
        <f t="shared" si="0"/>
        <v>0</v>
      </c>
      <c r="J48" s="6"/>
    </row>
    <row r="49" spans="2:10" hidden="1" x14ac:dyDescent="0.2">
      <c r="B49" s="168"/>
      <c r="C49" s="5"/>
      <c r="D49" s="6" t="s">
        <v>12</v>
      </c>
      <c r="E49" s="7"/>
      <c r="F49" s="6"/>
      <c r="G49" s="7"/>
      <c r="H49" s="8"/>
      <c r="I49" s="18">
        <f t="shared" si="0"/>
        <v>0</v>
      </c>
      <c r="J49" s="6"/>
    </row>
    <row r="50" spans="2:10" hidden="1" x14ac:dyDescent="0.2">
      <c r="B50" s="168"/>
      <c r="C50" s="5"/>
      <c r="D50" s="6" t="s">
        <v>12</v>
      </c>
      <c r="E50" s="7"/>
      <c r="F50" s="6"/>
      <c r="G50" s="7"/>
      <c r="H50" s="8"/>
      <c r="I50" s="18">
        <f t="shared" si="0"/>
        <v>0</v>
      </c>
      <c r="J50" s="6"/>
    </row>
    <row r="51" spans="2:10" hidden="1" x14ac:dyDescent="0.2">
      <c r="B51" s="168"/>
      <c r="C51" s="5"/>
      <c r="D51" s="6" t="s">
        <v>12</v>
      </c>
      <c r="E51" s="7"/>
      <c r="F51" s="6"/>
      <c r="G51" s="7"/>
      <c r="H51" s="8"/>
      <c r="I51" s="18">
        <f t="shared" si="0"/>
        <v>0</v>
      </c>
      <c r="J51" s="6"/>
    </row>
    <row r="52" spans="2:10" hidden="1" x14ac:dyDescent="0.2">
      <c r="B52" s="168"/>
      <c r="C52" s="5"/>
      <c r="D52" s="6" t="s">
        <v>12</v>
      </c>
      <c r="E52" s="7"/>
      <c r="F52" s="6"/>
      <c r="G52" s="7"/>
      <c r="H52" s="8"/>
      <c r="I52" s="18">
        <f t="shared" si="0"/>
        <v>0</v>
      </c>
      <c r="J52" s="6"/>
    </row>
    <row r="53" spans="2:10" hidden="1" x14ac:dyDescent="0.2">
      <c r="B53" s="168"/>
      <c r="C53" s="5"/>
      <c r="D53" s="6" t="s">
        <v>12</v>
      </c>
      <c r="E53" s="7"/>
      <c r="F53" s="6"/>
      <c r="G53" s="7"/>
      <c r="H53" s="8"/>
      <c r="I53" s="18">
        <f t="shared" si="0"/>
        <v>0</v>
      </c>
      <c r="J53" s="6"/>
    </row>
    <row r="54" spans="2:10" hidden="1" x14ac:dyDescent="0.2">
      <c r="B54" s="168"/>
      <c r="C54" s="5"/>
      <c r="D54" s="6" t="s">
        <v>12</v>
      </c>
      <c r="E54" s="7"/>
      <c r="F54" s="6"/>
      <c r="G54" s="7"/>
      <c r="H54" s="8"/>
      <c r="I54" s="18">
        <f t="shared" si="0"/>
        <v>0</v>
      </c>
      <c r="J54" s="6"/>
    </row>
    <row r="55" spans="2:10" hidden="1" x14ac:dyDescent="0.2">
      <c r="B55" s="168"/>
      <c r="C55" s="5"/>
      <c r="D55" s="6" t="s">
        <v>12</v>
      </c>
      <c r="E55" s="7"/>
      <c r="F55" s="6"/>
      <c r="G55" s="7"/>
      <c r="H55" s="8"/>
      <c r="I55" s="18">
        <f t="shared" si="0"/>
        <v>0</v>
      </c>
      <c r="J55" s="6"/>
    </row>
    <row r="56" spans="2:10" hidden="1" x14ac:dyDescent="0.2">
      <c r="B56" s="168"/>
      <c r="C56" s="5"/>
      <c r="D56" s="6" t="s">
        <v>20</v>
      </c>
      <c r="E56" s="7"/>
      <c r="F56" s="6"/>
      <c r="G56" s="7"/>
      <c r="H56" s="8"/>
      <c r="I56" s="18">
        <f t="shared" si="0"/>
        <v>0</v>
      </c>
      <c r="J56" s="6"/>
    </row>
    <row r="57" spans="2:10" hidden="1" x14ac:dyDescent="0.2">
      <c r="B57" s="168"/>
      <c r="C57" s="5"/>
      <c r="D57" s="6" t="s">
        <v>12</v>
      </c>
      <c r="E57" s="7"/>
      <c r="F57" s="6"/>
      <c r="G57" s="7"/>
      <c r="H57" s="8"/>
      <c r="I57" s="18">
        <f t="shared" si="0"/>
        <v>0</v>
      </c>
      <c r="J57" s="6"/>
    </row>
    <row r="58" spans="2:10" hidden="1" x14ac:dyDescent="0.2">
      <c r="B58" s="168"/>
      <c r="C58" s="5"/>
      <c r="D58" s="6" t="s">
        <v>12</v>
      </c>
      <c r="E58" s="7"/>
      <c r="F58" s="6"/>
      <c r="G58" s="7"/>
      <c r="H58" s="8"/>
      <c r="I58" s="18">
        <f t="shared" si="0"/>
        <v>0</v>
      </c>
      <c r="J58" s="6"/>
    </row>
    <row r="59" spans="2:10" hidden="1" x14ac:dyDescent="0.2">
      <c r="B59" s="168"/>
      <c r="C59" s="5"/>
      <c r="D59" s="6" t="s">
        <v>12</v>
      </c>
      <c r="E59" s="7"/>
      <c r="F59" s="6"/>
      <c r="G59" s="7"/>
      <c r="H59" s="8"/>
      <c r="I59" s="18">
        <f t="shared" si="0"/>
        <v>0</v>
      </c>
      <c r="J59" s="6"/>
    </row>
    <row r="60" spans="2:10" hidden="1" x14ac:dyDescent="0.2">
      <c r="B60" s="168"/>
      <c r="C60" s="5"/>
      <c r="D60" s="6" t="s">
        <v>12</v>
      </c>
      <c r="E60" s="7"/>
      <c r="F60" s="6"/>
      <c r="G60" s="7"/>
      <c r="H60" s="8"/>
      <c r="I60" s="18">
        <f t="shared" si="0"/>
        <v>0</v>
      </c>
      <c r="J60" s="6"/>
    </row>
    <row r="61" spans="2:10" hidden="1" x14ac:dyDescent="0.2">
      <c r="B61" s="168"/>
      <c r="C61" s="5"/>
      <c r="D61" s="6" t="s">
        <v>12</v>
      </c>
      <c r="E61" s="7"/>
      <c r="F61" s="6"/>
      <c r="G61" s="7"/>
      <c r="H61" s="8"/>
      <c r="I61" s="18">
        <f t="shared" si="0"/>
        <v>0</v>
      </c>
      <c r="J61" s="6"/>
    </row>
    <row r="62" spans="2:10" hidden="1" x14ac:dyDescent="0.2">
      <c r="B62" s="168"/>
      <c r="C62" s="5"/>
      <c r="D62" s="6" t="s">
        <v>12</v>
      </c>
      <c r="E62" s="7"/>
      <c r="F62" s="6"/>
      <c r="G62" s="7"/>
      <c r="H62" s="8"/>
      <c r="I62" s="18">
        <f t="shared" si="0"/>
        <v>0</v>
      </c>
      <c r="J62" s="6"/>
    </row>
    <row r="63" spans="2:10" hidden="1" x14ac:dyDescent="0.2">
      <c r="B63" s="168"/>
      <c r="C63" s="5"/>
      <c r="D63" s="6" t="s">
        <v>12</v>
      </c>
      <c r="E63" s="7"/>
      <c r="F63" s="6"/>
      <c r="G63" s="7"/>
      <c r="H63" s="8"/>
      <c r="I63" s="18">
        <f t="shared" si="0"/>
        <v>0</v>
      </c>
      <c r="J63" s="6"/>
    </row>
    <row r="64" spans="2:10" x14ac:dyDescent="0.2">
      <c r="B64" s="6"/>
      <c r="C64" s="11" t="s">
        <v>15</v>
      </c>
      <c r="D64" s="6"/>
      <c r="E64" s="6"/>
      <c r="F64" s="6"/>
      <c r="G64" s="12">
        <f>SUM(G22:G63)</f>
        <v>300</v>
      </c>
      <c r="H64" s="6"/>
      <c r="I64" s="19">
        <f>SUM(I22:I63)</f>
        <v>10389</v>
      </c>
      <c r="J64" s="6"/>
    </row>
    <row r="65" spans="2:10" x14ac:dyDescent="0.2">
      <c r="B65" s="165" t="s">
        <v>22</v>
      </c>
      <c r="C65" s="165"/>
      <c r="D65" s="165"/>
      <c r="E65" s="165"/>
      <c r="F65" s="165"/>
      <c r="G65" s="165"/>
      <c r="H65" s="165"/>
      <c r="I65" s="165"/>
      <c r="J65" s="6"/>
    </row>
    <row r="66" spans="2:10" x14ac:dyDescent="0.2">
      <c r="B66" s="166" t="s">
        <v>23</v>
      </c>
      <c r="C66" s="5" t="s">
        <v>24</v>
      </c>
      <c r="D66" s="6" t="s">
        <v>12</v>
      </c>
      <c r="E66" s="7">
        <v>35</v>
      </c>
      <c r="F66" s="6"/>
      <c r="G66" s="7"/>
      <c r="H66" s="8">
        <v>3</v>
      </c>
      <c r="I66" s="18">
        <f t="shared" ref="I66:I96" si="1">E66*H66</f>
        <v>105</v>
      </c>
      <c r="J66" s="6"/>
    </row>
    <row r="67" spans="2:10" x14ac:dyDescent="0.2">
      <c r="B67" s="166"/>
      <c r="C67" s="5" t="s">
        <v>25</v>
      </c>
      <c r="D67" s="6" t="s">
        <v>20</v>
      </c>
      <c r="E67" s="7">
        <v>210</v>
      </c>
      <c r="F67" s="6"/>
      <c r="G67" s="7"/>
      <c r="H67" s="8">
        <v>2</v>
      </c>
      <c r="I67" s="18">
        <f t="shared" si="1"/>
        <v>420</v>
      </c>
      <c r="J67" s="6"/>
    </row>
    <row r="68" spans="2:10" x14ac:dyDescent="0.2">
      <c r="B68" s="166"/>
      <c r="C68" s="5" t="s">
        <v>26</v>
      </c>
      <c r="D68" s="6" t="s">
        <v>12</v>
      </c>
      <c r="E68" s="7">
        <v>70</v>
      </c>
      <c r="F68" s="6"/>
      <c r="G68" s="7"/>
      <c r="H68" s="8">
        <v>3</v>
      </c>
      <c r="I68" s="18">
        <f t="shared" si="1"/>
        <v>210</v>
      </c>
      <c r="J68" s="6"/>
    </row>
    <row r="69" spans="2:10" hidden="1" x14ac:dyDescent="0.2">
      <c r="B69" s="166"/>
      <c r="C69" s="5"/>
      <c r="D69" s="6" t="s">
        <v>12</v>
      </c>
      <c r="E69" s="7"/>
      <c r="F69" s="6"/>
      <c r="G69" s="7"/>
      <c r="H69" s="8"/>
      <c r="I69" s="18">
        <f t="shared" si="1"/>
        <v>0</v>
      </c>
      <c r="J69" s="6"/>
    </row>
    <row r="70" spans="2:10" x14ac:dyDescent="0.2">
      <c r="B70" s="166"/>
      <c r="C70" s="5" t="s">
        <v>27</v>
      </c>
      <c r="D70" s="6" t="s">
        <v>20</v>
      </c>
      <c r="E70" s="7">
        <v>50</v>
      </c>
      <c r="F70" s="6"/>
      <c r="G70" s="7"/>
      <c r="H70" s="8">
        <v>6</v>
      </c>
      <c r="I70" s="18">
        <f t="shared" si="1"/>
        <v>300</v>
      </c>
      <c r="J70" s="6"/>
    </row>
    <row r="71" spans="2:10" x14ac:dyDescent="0.2">
      <c r="B71" s="166"/>
      <c r="C71" s="5" t="s">
        <v>28</v>
      </c>
      <c r="D71" s="6" t="s">
        <v>12</v>
      </c>
      <c r="E71" s="7">
        <v>80</v>
      </c>
      <c r="F71" s="6"/>
      <c r="G71" s="7"/>
      <c r="H71" s="8">
        <v>1</v>
      </c>
      <c r="I71" s="18">
        <f t="shared" si="1"/>
        <v>80</v>
      </c>
      <c r="J71" s="6"/>
    </row>
    <row r="72" spans="2:10" x14ac:dyDescent="0.2">
      <c r="B72" s="166"/>
      <c r="C72" s="5" t="s">
        <v>29</v>
      </c>
      <c r="D72" s="6" t="s">
        <v>12</v>
      </c>
      <c r="E72" s="7">
        <v>30</v>
      </c>
      <c r="F72" s="6"/>
      <c r="G72" s="7"/>
      <c r="H72" s="8">
        <v>12</v>
      </c>
      <c r="I72" s="18">
        <f t="shared" si="1"/>
        <v>360</v>
      </c>
      <c r="J72" s="6"/>
    </row>
    <row r="73" spans="2:10" x14ac:dyDescent="0.2">
      <c r="B73" s="166"/>
      <c r="C73" s="5" t="s">
        <v>30</v>
      </c>
      <c r="D73" s="6" t="s">
        <v>12</v>
      </c>
      <c r="E73" s="7">
        <v>12</v>
      </c>
      <c r="F73" s="6"/>
      <c r="G73" s="7"/>
      <c r="H73" s="8">
        <v>3</v>
      </c>
      <c r="I73" s="18">
        <f t="shared" si="1"/>
        <v>36</v>
      </c>
      <c r="J73" s="6"/>
    </row>
    <row r="74" spans="2:10" x14ac:dyDescent="0.2">
      <c r="B74" s="166"/>
      <c r="C74" s="5" t="s">
        <v>142</v>
      </c>
      <c r="D74" s="6" t="s">
        <v>12</v>
      </c>
      <c r="E74" s="7">
        <v>35</v>
      </c>
      <c r="F74" s="6"/>
      <c r="G74" s="7"/>
      <c r="H74" s="8">
        <v>10</v>
      </c>
      <c r="I74" s="18">
        <f t="shared" si="1"/>
        <v>350</v>
      </c>
      <c r="J74" s="6"/>
    </row>
    <row r="75" spans="2:10" hidden="1" x14ac:dyDescent="0.2">
      <c r="B75" s="166"/>
      <c r="C75" s="5"/>
      <c r="D75" s="6"/>
      <c r="E75" s="7"/>
      <c r="F75" s="6"/>
      <c r="G75" s="7"/>
      <c r="H75" s="8"/>
      <c r="I75" s="18">
        <f t="shared" si="1"/>
        <v>0</v>
      </c>
      <c r="J75" s="6"/>
    </row>
    <row r="76" spans="2:10" hidden="1" x14ac:dyDescent="0.2">
      <c r="B76" s="166"/>
      <c r="C76" s="5"/>
      <c r="D76" s="6"/>
      <c r="E76" s="7"/>
      <c r="F76" s="6"/>
      <c r="G76" s="7"/>
      <c r="H76" s="8"/>
      <c r="I76" s="18">
        <f t="shared" si="1"/>
        <v>0</v>
      </c>
      <c r="J76" s="6"/>
    </row>
    <row r="77" spans="2:10" x14ac:dyDescent="0.2">
      <c r="B77" s="166"/>
      <c r="C77" s="5"/>
      <c r="D77" s="6"/>
      <c r="E77" s="7"/>
      <c r="F77" s="6"/>
      <c r="G77" s="7"/>
      <c r="H77" s="8"/>
      <c r="I77" s="18">
        <f t="shared" si="1"/>
        <v>0</v>
      </c>
      <c r="J77" s="6"/>
    </row>
    <row r="78" spans="2:10" hidden="1" x14ac:dyDescent="0.2">
      <c r="B78" s="166" t="s">
        <v>32</v>
      </c>
      <c r="C78" s="5"/>
      <c r="D78" s="6"/>
      <c r="E78" s="7"/>
      <c r="F78" s="6"/>
      <c r="G78" s="7"/>
      <c r="H78" s="8"/>
      <c r="I78" s="18">
        <f t="shared" si="1"/>
        <v>0</v>
      </c>
      <c r="J78" s="6"/>
    </row>
    <row r="79" spans="2:10" x14ac:dyDescent="0.2">
      <c r="B79" s="166"/>
      <c r="C79" s="5" t="s">
        <v>33</v>
      </c>
      <c r="D79" s="6" t="s">
        <v>12</v>
      </c>
      <c r="E79" s="7">
        <v>200</v>
      </c>
      <c r="F79" s="6"/>
      <c r="G79" s="7"/>
      <c r="H79" s="8">
        <v>3</v>
      </c>
      <c r="I79" s="18">
        <f t="shared" si="1"/>
        <v>600</v>
      </c>
      <c r="J79" s="6"/>
    </row>
    <row r="80" spans="2:10" x14ac:dyDescent="0.2">
      <c r="B80" s="166"/>
      <c r="C80" s="5" t="s">
        <v>34</v>
      </c>
      <c r="D80" s="6" t="s">
        <v>12</v>
      </c>
      <c r="E80" s="7">
        <v>90</v>
      </c>
      <c r="F80" s="6"/>
      <c r="G80" s="7"/>
      <c r="H80" s="8">
        <v>2</v>
      </c>
      <c r="I80" s="18">
        <f t="shared" si="1"/>
        <v>180</v>
      </c>
      <c r="J80" s="6"/>
    </row>
    <row r="81" spans="2:10" hidden="1" x14ac:dyDescent="0.2">
      <c r="B81" s="166"/>
      <c r="C81" s="5"/>
      <c r="D81" s="6" t="s">
        <v>12</v>
      </c>
      <c r="E81" s="7"/>
      <c r="F81" s="6"/>
      <c r="G81" s="7"/>
      <c r="H81" s="8"/>
      <c r="I81" s="18">
        <f t="shared" si="1"/>
        <v>0</v>
      </c>
      <c r="J81" s="6"/>
    </row>
    <row r="82" spans="2:10" hidden="1" x14ac:dyDescent="0.2">
      <c r="B82" s="166"/>
      <c r="C82" s="5"/>
      <c r="D82" s="6" t="s">
        <v>12</v>
      </c>
      <c r="E82" s="7"/>
      <c r="F82" s="6"/>
      <c r="G82" s="7"/>
      <c r="H82" s="8"/>
      <c r="I82" s="18">
        <f t="shared" si="1"/>
        <v>0</v>
      </c>
      <c r="J82" s="6"/>
    </row>
    <row r="83" spans="2:10" hidden="1" x14ac:dyDescent="0.2">
      <c r="B83" s="166"/>
      <c r="C83" s="5"/>
      <c r="D83" s="6" t="s">
        <v>12</v>
      </c>
      <c r="E83" s="7"/>
      <c r="F83" s="6"/>
      <c r="G83" s="7"/>
      <c r="H83" s="8"/>
      <c r="I83" s="18">
        <f t="shared" si="1"/>
        <v>0</v>
      </c>
      <c r="J83" s="6"/>
    </row>
    <row r="84" spans="2:10" hidden="1" x14ac:dyDescent="0.2">
      <c r="B84" s="166"/>
      <c r="C84" s="5"/>
      <c r="D84" s="6" t="s">
        <v>12</v>
      </c>
      <c r="E84" s="7"/>
      <c r="F84" s="6"/>
      <c r="G84" s="7"/>
      <c r="H84" s="8"/>
      <c r="I84" s="18">
        <f t="shared" si="1"/>
        <v>0</v>
      </c>
      <c r="J84" s="6"/>
    </row>
    <row r="85" spans="2:10" hidden="1" x14ac:dyDescent="0.2">
      <c r="B85" s="166"/>
      <c r="C85" s="5"/>
      <c r="D85" s="6" t="s">
        <v>12</v>
      </c>
      <c r="E85" s="7"/>
      <c r="F85" s="6"/>
      <c r="G85" s="7"/>
      <c r="H85" s="8"/>
      <c r="I85" s="18">
        <f t="shared" si="1"/>
        <v>0</v>
      </c>
      <c r="J85" s="6"/>
    </row>
    <row r="86" spans="2:10" ht="20.25" customHeight="1" x14ac:dyDescent="0.2">
      <c r="B86" s="166"/>
      <c r="C86" s="5" t="s">
        <v>31</v>
      </c>
      <c r="D86" s="6" t="s">
        <v>12</v>
      </c>
      <c r="E86" s="7">
        <v>25</v>
      </c>
      <c r="F86" s="6"/>
      <c r="G86" s="7"/>
      <c r="H86" s="8">
        <v>6</v>
      </c>
      <c r="I86" s="18">
        <f t="shared" si="1"/>
        <v>150</v>
      </c>
      <c r="J86" s="6"/>
    </row>
    <row r="87" spans="2:10" hidden="1" x14ac:dyDescent="0.2">
      <c r="B87" s="166"/>
      <c r="C87" s="5"/>
      <c r="D87" s="6"/>
      <c r="E87" s="7"/>
      <c r="F87" s="6"/>
      <c r="G87" s="7"/>
      <c r="H87" s="8"/>
      <c r="I87" s="18">
        <f t="shared" si="1"/>
        <v>0</v>
      </c>
      <c r="J87" s="6"/>
    </row>
    <row r="88" spans="2:10" ht="12.75" customHeight="1" x14ac:dyDescent="0.2">
      <c r="B88" s="166"/>
      <c r="C88" s="5"/>
      <c r="D88" s="6" t="s">
        <v>12</v>
      </c>
      <c r="E88" s="7"/>
      <c r="F88" s="6"/>
      <c r="G88" s="7"/>
      <c r="H88" s="8"/>
      <c r="I88" s="18">
        <f t="shared" si="1"/>
        <v>0</v>
      </c>
      <c r="J88" s="6"/>
    </row>
    <row r="89" spans="2:10" x14ac:dyDescent="0.2">
      <c r="B89" s="167" t="s">
        <v>36</v>
      </c>
      <c r="C89" s="5" t="s">
        <v>37</v>
      </c>
      <c r="D89" s="6" t="s">
        <v>12</v>
      </c>
      <c r="E89" s="7">
        <v>200</v>
      </c>
      <c r="F89" s="6"/>
      <c r="G89" s="7"/>
      <c r="H89" s="8">
        <v>2</v>
      </c>
      <c r="I89" s="18">
        <f t="shared" si="1"/>
        <v>400</v>
      </c>
      <c r="J89" s="6"/>
    </row>
    <row r="90" spans="2:10" x14ac:dyDescent="0.2">
      <c r="B90" s="168"/>
      <c r="C90" s="5" t="s">
        <v>38</v>
      </c>
      <c r="D90" s="6" t="s">
        <v>12</v>
      </c>
      <c r="E90" s="7">
        <v>250</v>
      </c>
      <c r="F90" s="6"/>
      <c r="G90" s="7"/>
      <c r="H90" s="8">
        <v>1</v>
      </c>
      <c r="I90" s="18">
        <f t="shared" si="1"/>
        <v>250</v>
      </c>
      <c r="J90" s="6"/>
    </row>
    <row r="91" spans="2:10" hidden="1" x14ac:dyDescent="0.2">
      <c r="B91" s="168"/>
      <c r="C91" s="5"/>
      <c r="D91" s="6" t="s">
        <v>12</v>
      </c>
      <c r="E91" s="7"/>
      <c r="F91" s="6"/>
      <c r="G91" s="7"/>
      <c r="H91" s="8"/>
      <c r="I91" s="18">
        <f t="shared" si="1"/>
        <v>0</v>
      </c>
      <c r="J91" s="6"/>
    </row>
    <row r="92" spans="2:10" x14ac:dyDescent="0.2">
      <c r="B92" s="168"/>
      <c r="C92" s="5" t="s">
        <v>39</v>
      </c>
      <c r="D92" s="6" t="s">
        <v>12</v>
      </c>
      <c r="E92" s="7">
        <v>10</v>
      </c>
      <c r="F92" s="6"/>
      <c r="G92" s="7"/>
      <c r="H92" s="8">
        <v>5</v>
      </c>
      <c r="I92" s="18">
        <f t="shared" si="1"/>
        <v>50</v>
      </c>
      <c r="J92" s="6"/>
    </row>
    <row r="93" spans="2:10" x14ac:dyDescent="0.2">
      <c r="B93" s="168"/>
      <c r="C93" s="5" t="s">
        <v>40</v>
      </c>
      <c r="D93" s="6" t="s">
        <v>12</v>
      </c>
      <c r="E93" s="7">
        <v>6</v>
      </c>
      <c r="F93" s="6"/>
      <c r="G93" s="7"/>
      <c r="H93" s="8">
        <v>4</v>
      </c>
      <c r="I93" s="18">
        <f t="shared" si="1"/>
        <v>24</v>
      </c>
      <c r="J93" s="6"/>
    </row>
    <row r="94" spans="2:10" hidden="1" x14ac:dyDescent="0.2">
      <c r="B94" s="168"/>
      <c r="C94" s="5"/>
      <c r="D94" s="6" t="s">
        <v>12</v>
      </c>
      <c r="E94" s="7"/>
      <c r="F94" s="6"/>
      <c r="G94" s="7"/>
      <c r="H94" s="8"/>
      <c r="I94" s="18">
        <f t="shared" si="1"/>
        <v>0</v>
      </c>
      <c r="J94" s="6"/>
    </row>
    <row r="95" spans="2:10" hidden="1" x14ac:dyDescent="0.2">
      <c r="B95" s="168"/>
      <c r="C95" s="5"/>
      <c r="D95" s="6" t="s">
        <v>12</v>
      </c>
      <c r="E95" s="7"/>
      <c r="F95" s="6"/>
      <c r="G95" s="7"/>
      <c r="H95" s="8"/>
      <c r="I95" s="18">
        <f t="shared" si="1"/>
        <v>0</v>
      </c>
      <c r="J95" s="6"/>
    </row>
    <row r="96" spans="2:10" x14ac:dyDescent="0.2">
      <c r="B96" s="169"/>
      <c r="C96" s="5"/>
      <c r="D96" s="6" t="s">
        <v>12</v>
      </c>
      <c r="E96" s="7"/>
      <c r="F96" s="6"/>
      <c r="G96" s="7"/>
      <c r="H96" s="8"/>
      <c r="I96" s="18">
        <f t="shared" si="1"/>
        <v>0</v>
      </c>
      <c r="J96" s="6"/>
    </row>
    <row r="97" spans="2:10" x14ac:dyDescent="0.2">
      <c r="B97" s="6"/>
      <c r="C97" s="11" t="s">
        <v>15</v>
      </c>
      <c r="D97" s="6"/>
      <c r="E97" s="6"/>
      <c r="F97" s="6"/>
      <c r="G97" s="12">
        <f>SUM(G66:G88)</f>
        <v>0</v>
      </c>
      <c r="H97" s="6"/>
      <c r="I97" s="19">
        <f>SUM(I66:I96)</f>
        <v>3515</v>
      </c>
      <c r="J97" s="6"/>
    </row>
    <row r="98" spans="2:10" x14ac:dyDescent="0.2">
      <c r="B98" s="6"/>
      <c r="C98" s="11" t="s">
        <v>184</v>
      </c>
      <c r="D98" s="6"/>
      <c r="E98" s="6"/>
      <c r="F98" s="6"/>
      <c r="G98" s="12"/>
      <c r="H98" s="6"/>
      <c r="I98" s="19">
        <f>(I20+I64+I97)*0.18</f>
        <v>12283.92</v>
      </c>
      <c r="J98" s="6"/>
    </row>
    <row r="99" spans="2:10" x14ac:dyDescent="0.2">
      <c r="B99" s="11"/>
      <c r="C99" s="11" t="s">
        <v>41</v>
      </c>
      <c r="D99" s="11"/>
      <c r="E99" s="11"/>
      <c r="F99" s="11"/>
      <c r="G99" s="12">
        <f>SUM(G20,G64,G97)</f>
        <v>300</v>
      </c>
      <c r="H99" s="11"/>
      <c r="I99" s="19">
        <f>SUM(I98,I97,I64,I20)</f>
        <v>80527.92</v>
      </c>
      <c r="J99" s="6"/>
    </row>
    <row r="100" spans="2:10" x14ac:dyDescent="0.2">
      <c r="B100" s="13"/>
      <c r="C100" s="13"/>
      <c r="D100" s="13"/>
      <c r="E100" s="13"/>
      <c r="F100" s="13"/>
      <c r="G100" s="13"/>
      <c r="H100" s="13"/>
      <c r="I100" s="14"/>
    </row>
    <row r="101" spans="2:10" x14ac:dyDescent="0.2">
      <c r="B101" s="13"/>
      <c r="C101" s="13"/>
      <c r="D101" s="13"/>
      <c r="E101" s="13"/>
      <c r="F101" s="13"/>
      <c r="G101" s="13"/>
      <c r="H101" s="13"/>
      <c r="I101" s="14">
        <f>'[2]Сод по дом 12 мес'!GX14+I12</f>
        <v>56870.909999999996</v>
      </c>
    </row>
    <row r="102" spans="2:10" x14ac:dyDescent="0.2">
      <c r="B102" s="13"/>
      <c r="C102" s="13"/>
      <c r="D102" s="13"/>
      <c r="E102" s="13"/>
      <c r="F102" s="13"/>
      <c r="G102" s="13"/>
      <c r="H102" s="13"/>
      <c r="I102" s="14"/>
    </row>
    <row r="103" spans="2:10" x14ac:dyDescent="0.2">
      <c r="B103" s="13"/>
      <c r="C103" s="13"/>
      <c r="D103" s="13"/>
      <c r="E103" s="13"/>
      <c r="F103" s="13"/>
      <c r="G103" s="13"/>
      <c r="H103" s="13"/>
      <c r="I103" s="14"/>
    </row>
    <row r="104" spans="2:10" x14ac:dyDescent="0.2">
      <c r="B104" s="13"/>
      <c r="C104" s="13"/>
      <c r="D104" s="13"/>
      <c r="E104" s="13"/>
      <c r="F104" s="13"/>
      <c r="G104" s="13"/>
      <c r="H104" s="13"/>
      <c r="I104" s="14"/>
    </row>
    <row r="105" spans="2:10" x14ac:dyDescent="0.2">
      <c r="I105" s="15"/>
    </row>
    <row r="106" spans="2:10" x14ac:dyDescent="0.2">
      <c r="I106" s="15"/>
    </row>
  </sheetData>
  <mergeCells count="19">
    <mergeCell ref="B2:J2"/>
    <mergeCell ref="B3:J3"/>
    <mergeCell ref="B5:B6"/>
    <mergeCell ref="C5:C6"/>
    <mergeCell ref="D5:D6"/>
    <mergeCell ref="E5:E6"/>
    <mergeCell ref="F5:G5"/>
    <mergeCell ref="H5:I5"/>
    <mergeCell ref="J5:J6"/>
    <mergeCell ref="B65:I65"/>
    <mergeCell ref="B66:B77"/>
    <mergeCell ref="B78:B88"/>
    <mergeCell ref="B89:B96"/>
    <mergeCell ref="B7:I7"/>
    <mergeCell ref="B8:B11"/>
    <mergeCell ref="B12:B19"/>
    <mergeCell ref="B21:I21"/>
    <mergeCell ref="B22:B34"/>
    <mergeCell ref="B35:B63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6"/>
  <sheetViews>
    <sheetView workbookViewId="0">
      <selection activeCell="B2" sqref="B2:J2"/>
    </sheetView>
  </sheetViews>
  <sheetFormatPr defaultRowHeight="12.75" x14ac:dyDescent="0.2"/>
  <cols>
    <col min="1" max="1" width="9.140625" style="1"/>
    <col min="2" max="2" width="11.85546875" style="1" customWidth="1"/>
    <col min="3" max="3" width="28.7109375" style="1" customWidth="1"/>
    <col min="4" max="4" width="12" style="1" customWidth="1"/>
    <col min="5" max="5" width="14.28515625" style="1" customWidth="1"/>
    <col min="6" max="6" width="10.28515625" style="1" hidden="1" customWidth="1"/>
    <col min="7" max="7" width="14.42578125" style="1" hidden="1" customWidth="1"/>
    <col min="8" max="8" width="11.28515625" style="1" customWidth="1"/>
    <col min="9" max="9" width="14.85546875" style="1" customWidth="1"/>
    <col min="10" max="10" width="34.42578125" style="1" hidden="1" customWidth="1"/>
    <col min="11" max="16384" width="9.140625" style="1"/>
  </cols>
  <sheetData>
    <row r="2" spans="2:10" x14ac:dyDescent="0.2">
      <c r="B2" s="171" t="s">
        <v>42</v>
      </c>
      <c r="C2" s="171"/>
      <c r="D2" s="171"/>
      <c r="E2" s="171"/>
      <c r="F2" s="171"/>
      <c r="G2" s="171"/>
      <c r="H2" s="171"/>
      <c r="I2" s="171"/>
      <c r="J2" s="171"/>
    </row>
    <row r="3" spans="2:10" x14ac:dyDescent="0.2">
      <c r="B3" s="171" t="s">
        <v>187</v>
      </c>
      <c r="C3" s="171"/>
      <c r="D3" s="171"/>
      <c r="E3" s="171"/>
      <c r="F3" s="171"/>
      <c r="G3" s="171"/>
      <c r="H3" s="171"/>
      <c r="I3" s="171"/>
      <c r="J3" s="171"/>
    </row>
    <row r="4" spans="2:10" x14ac:dyDescent="0.2">
      <c r="B4" s="2"/>
      <c r="C4" s="3" t="s">
        <v>173</v>
      </c>
      <c r="D4" s="2"/>
      <c r="E4" s="2"/>
      <c r="F4" s="2"/>
      <c r="G4" s="2"/>
      <c r="H4" s="2"/>
      <c r="I4" s="2"/>
    </row>
    <row r="5" spans="2:10" ht="21" customHeight="1" x14ac:dyDescent="0.2">
      <c r="B5" s="86" t="s">
        <v>1</v>
      </c>
      <c r="C5" s="86" t="s">
        <v>2</v>
      </c>
      <c r="D5" s="86" t="s">
        <v>3</v>
      </c>
      <c r="E5" s="86" t="s">
        <v>4</v>
      </c>
      <c r="F5" s="86" t="s">
        <v>5</v>
      </c>
      <c r="G5" s="86"/>
      <c r="H5" s="86" t="s">
        <v>6</v>
      </c>
      <c r="I5" s="86"/>
      <c r="J5" s="87" t="s">
        <v>43</v>
      </c>
    </row>
    <row r="6" spans="2:10" x14ac:dyDescent="0.2">
      <c r="B6" s="86"/>
      <c r="C6" s="86"/>
      <c r="D6" s="86"/>
      <c r="E6" s="86"/>
      <c r="F6" s="16" t="s">
        <v>7</v>
      </c>
      <c r="G6" s="16" t="s">
        <v>8</v>
      </c>
      <c r="H6" s="16" t="s">
        <v>7</v>
      </c>
      <c r="I6" s="17" t="s">
        <v>8</v>
      </c>
      <c r="J6" s="170"/>
    </row>
    <row r="7" spans="2:10" x14ac:dyDescent="0.2">
      <c r="B7" s="165" t="s">
        <v>9</v>
      </c>
      <c r="C7" s="165"/>
      <c r="D7" s="165"/>
      <c r="E7" s="165"/>
      <c r="F7" s="165"/>
      <c r="G7" s="165"/>
      <c r="H7" s="165"/>
      <c r="I7" s="165"/>
      <c r="J7" s="6"/>
    </row>
    <row r="8" spans="2:10" ht="21" customHeight="1" x14ac:dyDescent="0.2">
      <c r="B8" s="167" t="s">
        <v>10</v>
      </c>
      <c r="C8" s="5" t="s">
        <v>168</v>
      </c>
      <c r="D8" s="6" t="s">
        <v>11</v>
      </c>
      <c r="E8" s="7">
        <f>I8/H8</f>
        <v>250</v>
      </c>
      <c r="F8" s="6">
        <v>1</v>
      </c>
      <c r="G8" s="7">
        <v>1000</v>
      </c>
      <c r="H8" s="8">
        <v>8</v>
      </c>
      <c r="I8" s="18">
        <v>2000</v>
      </c>
      <c r="J8" s="6"/>
    </row>
    <row r="9" spans="2:10" x14ac:dyDescent="0.2">
      <c r="B9" s="168"/>
      <c r="C9" s="5" t="s">
        <v>169</v>
      </c>
      <c r="D9" s="6" t="s">
        <v>11</v>
      </c>
      <c r="E9" s="7">
        <f>I9/H9</f>
        <v>425</v>
      </c>
      <c r="F9" s="6">
        <v>1</v>
      </c>
      <c r="G9" s="7">
        <v>1000</v>
      </c>
      <c r="H9" s="8">
        <v>4</v>
      </c>
      <c r="I9" s="18">
        <v>1700</v>
      </c>
      <c r="J9" s="6"/>
    </row>
    <row r="10" spans="2:10" x14ac:dyDescent="0.2">
      <c r="B10" s="168"/>
      <c r="C10" s="10" t="s">
        <v>143</v>
      </c>
      <c r="D10" s="6" t="s">
        <v>14</v>
      </c>
      <c r="E10" s="7"/>
      <c r="F10" s="6"/>
      <c r="G10" s="6"/>
      <c r="H10" s="8"/>
      <c r="I10" s="18">
        <v>3000</v>
      </c>
      <c r="J10" s="6"/>
    </row>
    <row r="11" spans="2:10" ht="25.5" x14ac:dyDescent="0.2">
      <c r="B11" s="169"/>
      <c r="C11" s="70" t="s">
        <v>177</v>
      </c>
      <c r="D11" s="6" t="s">
        <v>14</v>
      </c>
      <c r="E11" s="7"/>
      <c r="H11" s="9"/>
      <c r="I11" s="15">
        <v>10000</v>
      </c>
      <c r="J11" s="6"/>
    </row>
    <row r="12" spans="2:10" x14ac:dyDescent="0.2">
      <c r="B12" s="167" t="s">
        <v>13</v>
      </c>
      <c r="C12" s="10" t="s">
        <v>45</v>
      </c>
      <c r="D12" s="6" t="s">
        <v>14</v>
      </c>
      <c r="E12" s="7"/>
      <c r="F12" s="6"/>
      <c r="G12" s="6"/>
      <c r="H12" s="8"/>
      <c r="I12" s="18">
        <v>20000</v>
      </c>
      <c r="J12" s="6"/>
    </row>
    <row r="13" spans="2:10" ht="25.5" x14ac:dyDescent="0.2">
      <c r="B13" s="168"/>
      <c r="C13" s="10" t="s">
        <v>182</v>
      </c>
      <c r="D13" s="6" t="s">
        <v>14</v>
      </c>
      <c r="E13" s="7"/>
      <c r="F13" s="6"/>
      <c r="G13" s="6"/>
      <c r="H13" s="8"/>
      <c r="I13" s="18">
        <v>8000</v>
      </c>
      <c r="J13" s="6"/>
    </row>
    <row r="14" spans="2:10" ht="25.5" x14ac:dyDescent="0.2">
      <c r="B14" s="168"/>
      <c r="C14" s="10" t="s">
        <v>46</v>
      </c>
      <c r="D14" s="6" t="s">
        <v>14</v>
      </c>
      <c r="E14" s="7"/>
      <c r="F14" s="6"/>
      <c r="G14" s="6"/>
      <c r="H14" s="6"/>
      <c r="I14" s="18">
        <v>9140</v>
      </c>
      <c r="J14" s="16" t="s">
        <v>172</v>
      </c>
    </row>
    <row r="15" spans="2:10" x14ac:dyDescent="0.2">
      <c r="B15" s="168"/>
      <c r="C15" s="10" t="s">
        <v>47</v>
      </c>
      <c r="D15" s="6" t="s">
        <v>12</v>
      </c>
      <c r="E15" s="7">
        <v>250</v>
      </c>
      <c r="F15" s="6"/>
      <c r="G15" s="6"/>
      <c r="H15" s="6">
        <v>2</v>
      </c>
      <c r="I15" s="18">
        <f>E15*H15</f>
        <v>500</v>
      </c>
      <c r="J15" s="6"/>
    </row>
    <row r="16" spans="2:10" hidden="1" x14ac:dyDescent="0.2">
      <c r="B16" s="168"/>
      <c r="C16" s="10"/>
      <c r="D16" s="6"/>
      <c r="E16" s="7"/>
      <c r="F16" s="6"/>
      <c r="G16" s="6"/>
      <c r="H16" s="6"/>
      <c r="I16" s="18"/>
      <c r="J16" s="6"/>
    </row>
    <row r="17" spans="2:10" hidden="1" x14ac:dyDescent="0.2">
      <c r="B17" s="168"/>
      <c r="C17" s="10"/>
      <c r="D17" s="6"/>
      <c r="E17" s="7"/>
      <c r="F17" s="6"/>
      <c r="G17" s="6"/>
      <c r="H17" s="6"/>
      <c r="I17" s="18"/>
      <c r="J17" s="6"/>
    </row>
    <row r="18" spans="2:10" hidden="1" x14ac:dyDescent="0.2">
      <c r="B18" s="168"/>
      <c r="C18" s="10"/>
      <c r="D18" s="6"/>
      <c r="E18" s="7"/>
      <c r="F18" s="6"/>
      <c r="G18" s="6"/>
      <c r="H18" s="6"/>
      <c r="I18" s="18"/>
      <c r="J18" s="6"/>
    </row>
    <row r="19" spans="2:10" x14ac:dyDescent="0.2">
      <c r="B19" s="169"/>
      <c r="C19" s="10"/>
      <c r="D19" s="6"/>
      <c r="E19" s="7"/>
      <c r="F19" s="6"/>
      <c r="G19" s="6"/>
      <c r="H19" s="6"/>
      <c r="I19" s="18"/>
      <c r="J19" s="6"/>
    </row>
    <row r="20" spans="2:10" x14ac:dyDescent="0.2">
      <c r="B20" s="6"/>
      <c r="C20" s="11" t="s">
        <v>15</v>
      </c>
      <c r="D20" s="6"/>
      <c r="E20" s="7"/>
      <c r="F20" s="6"/>
      <c r="G20" s="6"/>
      <c r="H20" s="6"/>
      <c r="I20" s="19">
        <f>SUM(I8:I19)</f>
        <v>54340</v>
      </c>
      <c r="J20" s="6"/>
    </row>
    <row r="21" spans="2:10" x14ac:dyDescent="0.2">
      <c r="B21" s="165" t="s">
        <v>16</v>
      </c>
      <c r="C21" s="165"/>
      <c r="D21" s="165"/>
      <c r="E21" s="165"/>
      <c r="F21" s="165"/>
      <c r="G21" s="165"/>
      <c r="H21" s="165"/>
      <c r="I21" s="165"/>
      <c r="J21" s="6"/>
    </row>
    <row r="22" spans="2:10" x14ac:dyDescent="0.2">
      <c r="B22" s="167" t="s">
        <v>17</v>
      </c>
      <c r="C22" s="5" t="s">
        <v>48</v>
      </c>
      <c r="D22" s="6" t="s">
        <v>12</v>
      </c>
      <c r="E22" s="7">
        <v>265</v>
      </c>
      <c r="F22" s="6">
        <v>1</v>
      </c>
      <c r="G22" s="7">
        <v>300</v>
      </c>
      <c r="H22" s="8">
        <v>5</v>
      </c>
      <c r="I22" s="18">
        <f>E22*H22</f>
        <v>1325</v>
      </c>
      <c r="J22" s="6"/>
    </row>
    <row r="23" spans="2:10" x14ac:dyDescent="0.2">
      <c r="B23" s="168"/>
      <c r="C23" s="5" t="s">
        <v>49</v>
      </c>
      <c r="D23" s="6" t="s">
        <v>12</v>
      </c>
      <c r="E23" s="7">
        <v>12</v>
      </c>
      <c r="F23" s="6"/>
      <c r="G23" s="7"/>
      <c r="H23" s="8">
        <v>10</v>
      </c>
      <c r="I23" s="18">
        <f t="shared" ref="I23:I63" si="0">E23*H23</f>
        <v>120</v>
      </c>
      <c r="J23" s="6"/>
    </row>
    <row r="24" spans="2:10" x14ac:dyDescent="0.2">
      <c r="B24" s="168"/>
      <c r="C24" s="5" t="s">
        <v>50</v>
      </c>
      <c r="D24" s="6" t="s">
        <v>12</v>
      </c>
      <c r="E24" s="7">
        <v>45</v>
      </c>
      <c r="F24" s="6"/>
      <c r="G24" s="7"/>
      <c r="H24" s="8">
        <v>20</v>
      </c>
      <c r="I24" s="18">
        <f t="shared" si="0"/>
        <v>900</v>
      </c>
      <c r="J24" s="6"/>
    </row>
    <row r="25" spans="2:10" x14ac:dyDescent="0.2">
      <c r="B25" s="168"/>
      <c r="C25" s="5" t="s">
        <v>51</v>
      </c>
      <c r="D25" s="6" t="s">
        <v>12</v>
      </c>
      <c r="E25" s="7">
        <v>140</v>
      </c>
      <c r="F25" s="6"/>
      <c r="G25" s="7"/>
      <c r="H25" s="8">
        <v>2</v>
      </c>
      <c r="I25" s="18">
        <f t="shared" si="0"/>
        <v>280</v>
      </c>
      <c r="J25" s="6"/>
    </row>
    <row r="26" spans="2:10" x14ac:dyDescent="0.2">
      <c r="B26" s="168"/>
      <c r="C26" s="5" t="s">
        <v>52</v>
      </c>
      <c r="D26" s="6" t="s">
        <v>12</v>
      </c>
      <c r="E26" s="7">
        <v>25</v>
      </c>
      <c r="F26" s="6"/>
      <c r="G26" s="7"/>
      <c r="H26" s="8">
        <v>4</v>
      </c>
      <c r="I26" s="18">
        <f t="shared" si="0"/>
        <v>100</v>
      </c>
      <c r="J26" s="6"/>
    </row>
    <row r="27" spans="2:10" x14ac:dyDescent="0.2">
      <c r="B27" s="168"/>
      <c r="C27" s="5" t="s">
        <v>53</v>
      </c>
      <c r="D27" s="6" t="s">
        <v>12</v>
      </c>
      <c r="E27" s="7">
        <v>120</v>
      </c>
      <c r="F27" s="6"/>
      <c r="G27" s="7"/>
      <c r="H27" s="8">
        <v>2</v>
      </c>
      <c r="I27" s="18">
        <f t="shared" si="0"/>
        <v>240</v>
      </c>
      <c r="J27" s="6"/>
    </row>
    <row r="28" spans="2:10" x14ac:dyDescent="0.2">
      <c r="B28" s="168"/>
      <c r="C28" s="5" t="s">
        <v>54</v>
      </c>
      <c r="D28" s="6" t="s">
        <v>12</v>
      </c>
      <c r="E28" s="7">
        <v>90</v>
      </c>
      <c r="F28" s="6"/>
      <c r="G28" s="7"/>
      <c r="H28" s="8">
        <v>1</v>
      </c>
      <c r="I28" s="18">
        <f t="shared" si="0"/>
        <v>90</v>
      </c>
      <c r="J28" s="6"/>
    </row>
    <row r="29" spans="2:10" x14ac:dyDescent="0.2">
      <c r="B29" s="168"/>
      <c r="C29" s="5" t="s">
        <v>170</v>
      </c>
      <c r="D29" s="6" t="s">
        <v>12</v>
      </c>
      <c r="E29" s="7">
        <v>60</v>
      </c>
      <c r="F29" s="6"/>
      <c r="G29" s="7"/>
      <c r="H29" s="8">
        <v>5</v>
      </c>
      <c r="I29" s="18">
        <f t="shared" si="0"/>
        <v>300</v>
      </c>
      <c r="J29" s="6"/>
    </row>
    <row r="30" spans="2:10" hidden="1" x14ac:dyDescent="0.2">
      <c r="B30" s="168"/>
      <c r="C30" s="5"/>
      <c r="D30" s="6" t="s">
        <v>12</v>
      </c>
      <c r="E30" s="7"/>
      <c r="F30" s="6"/>
      <c r="G30" s="7"/>
      <c r="H30" s="8"/>
      <c r="I30" s="18">
        <f t="shared" si="0"/>
        <v>0</v>
      </c>
      <c r="J30" s="6"/>
    </row>
    <row r="31" spans="2:10" hidden="1" x14ac:dyDescent="0.2">
      <c r="B31" s="168"/>
      <c r="C31" s="5"/>
      <c r="D31" s="6" t="s">
        <v>12</v>
      </c>
      <c r="E31" s="7"/>
      <c r="F31" s="6"/>
      <c r="G31" s="7"/>
      <c r="H31" s="8"/>
      <c r="I31" s="18">
        <f t="shared" si="0"/>
        <v>0</v>
      </c>
      <c r="J31" s="6"/>
    </row>
    <row r="32" spans="2:10" hidden="1" x14ac:dyDescent="0.2">
      <c r="B32" s="168"/>
      <c r="C32" s="5"/>
      <c r="D32" s="6" t="s">
        <v>12</v>
      </c>
      <c r="E32" s="7"/>
      <c r="F32" s="6"/>
      <c r="G32" s="7"/>
      <c r="H32" s="8"/>
      <c r="I32" s="18">
        <f t="shared" si="0"/>
        <v>0</v>
      </c>
      <c r="J32" s="6"/>
    </row>
    <row r="33" spans="2:10" hidden="1" x14ac:dyDescent="0.2">
      <c r="B33" s="168"/>
      <c r="C33" s="5"/>
      <c r="D33" s="6" t="s">
        <v>12</v>
      </c>
      <c r="E33" s="7"/>
      <c r="F33" s="6"/>
      <c r="G33" s="7"/>
      <c r="H33" s="8"/>
      <c r="I33" s="18">
        <f t="shared" si="0"/>
        <v>0</v>
      </c>
      <c r="J33" s="6"/>
    </row>
    <row r="34" spans="2:10" x14ac:dyDescent="0.2">
      <c r="B34" s="168"/>
      <c r="C34" s="5"/>
      <c r="D34" s="6"/>
      <c r="E34" s="7"/>
      <c r="F34" s="6"/>
      <c r="G34" s="7"/>
      <c r="H34" s="6"/>
      <c r="I34" s="18">
        <f t="shared" si="0"/>
        <v>0</v>
      </c>
      <c r="J34" s="6"/>
    </row>
    <row r="35" spans="2:10" x14ac:dyDescent="0.2">
      <c r="B35" s="167" t="s">
        <v>19</v>
      </c>
      <c r="C35" s="5" t="s">
        <v>58</v>
      </c>
      <c r="D35" s="6" t="s">
        <v>12</v>
      </c>
      <c r="E35" s="7">
        <v>1469.5</v>
      </c>
      <c r="F35" s="6"/>
      <c r="G35" s="7"/>
      <c r="H35" s="8">
        <v>2</v>
      </c>
      <c r="I35" s="18">
        <f t="shared" si="0"/>
        <v>2939</v>
      </c>
      <c r="J35" s="6"/>
    </row>
    <row r="36" spans="2:10" x14ac:dyDescent="0.2">
      <c r="B36" s="168"/>
      <c r="C36" s="5" t="s">
        <v>59</v>
      </c>
      <c r="D36" s="6" t="s">
        <v>20</v>
      </c>
      <c r="E36" s="7">
        <v>120</v>
      </c>
      <c r="F36" s="6"/>
      <c r="G36" s="7"/>
      <c r="H36" s="8">
        <v>15</v>
      </c>
      <c r="I36" s="18">
        <f t="shared" si="0"/>
        <v>1800</v>
      </c>
      <c r="J36" s="6"/>
    </row>
    <row r="37" spans="2:10" x14ac:dyDescent="0.2">
      <c r="B37" s="168"/>
      <c r="C37" s="5" t="s">
        <v>60</v>
      </c>
      <c r="D37" s="6" t="s">
        <v>12</v>
      </c>
      <c r="E37" s="7">
        <v>50</v>
      </c>
      <c r="F37" s="6"/>
      <c r="G37" s="7"/>
      <c r="H37" s="8">
        <v>10</v>
      </c>
      <c r="I37" s="18">
        <f t="shared" si="0"/>
        <v>500</v>
      </c>
      <c r="J37" s="6"/>
    </row>
    <row r="38" spans="2:10" x14ac:dyDescent="0.2">
      <c r="B38" s="168"/>
      <c r="C38" s="5" t="s">
        <v>55</v>
      </c>
      <c r="D38" s="6" t="s">
        <v>12</v>
      </c>
      <c r="E38" s="7">
        <v>250</v>
      </c>
      <c r="F38" s="6"/>
      <c r="G38" s="7"/>
      <c r="H38" s="8">
        <v>3</v>
      </c>
      <c r="I38" s="18">
        <f t="shared" si="0"/>
        <v>750</v>
      </c>
      <c r="J38" s="6"/>
    </row>
    <row r="39" spans="2:10" x14ac:dyDescent="0.2">
      <c r="B39" s="168"/>
      <c r="C39" s="5" t="s">
        <v>56</v>
      </c>
      <c r="D39" s="6" t="s">
        <v>12</v>
      </c>
      <c r="E39" s="7">
        <v>275</v>
      </c>
      <c r="F39" s="6"/>
      <c r="G39" s="7"/>
      <c r="H39" s="8">
        <v>3</v>
      </c>
      <c r="I39" s="18">
        <f t="shared" si="0"/>
        <v>825</v>
      </c>
      <c r="J39" s="6"/>
    </row>
    <row r="40" spans="2:10" x14ac:dyDescent="0.2">
      <c r="B40" s="168"/>
      <c r="C40" s="5" t="s">
        <v>57</v>
      </c>
      <c r="D40" s="6" t="s">
        <v>12</v>
      </c>
      <c r="E40" s="7">
        <v>45</v>
      </c>
      <c r="F40" s="6"/>
      <c r="G40" s="7"/>
      <c r="H40" s="8">
        <v>4</v>
      </c>
      <c r="I40" s="18">
        <f t="shared" si="0"/>
        <v>180</v>
      </c>
      <c r="J40" s="6"/>
    </row>
    <row r="41" spans="2:10" x14ac:dyDescent="0.2">
      <c r="B41" s="168"/>
      <c r="C41" s="5" t="s">
        <v>61</v>
      </c>
      <c r="D41" s="6" t="s">
        <v>12</v>
      </c>
      <c r="E41" s="7">
        <v>20</v>
      </c>
      <c r="F41" s="6"/>
      <c r="G41" s="7"/>
      <c r="H41" s="8">
        <v>2</v>
      </c>
      <c r="I41" s="18">
        <f t="shared" si="0"/>
        <v>40</v>
      </c>
      <c r="J41" s="6"/>
    </row>
    <row r="42" spans="2:10" x14ac:dyDescent="0.2">
      <c r="B42" s="168"/>
      <c r="C42" s="5"/>
      <c r="D42" s="6" t="s">
        <v>12</v>
      </c>
      <c r="E42" s="7"/>
      <c r="F42" s="6"/>
      <c r="G42" s="7"/>
      <c r="H42" s="8"/>
      <c r="I42" s="18">
        <f t="shared" si="0"/>
        <v>0</v>
      </c>
      <c r="J42" s="6"/>
    </row>
    <row r="43" spans="2:10" hidden="1" x14ac:dyDescent="0.2">
      <c r="B43" s="168"/>
      <c r="C43" s="5"/>
      <c r="D43" s="6" t="s">
        <v>12</v>
      </c>
      <c r="E43" s="7"/>
      <c r="F43" s="6"/>
      <c r="G43" s="7"/>
      <c r="H43" s="8"/>
      <c r="I43" s="18">
        <f t="shared" si="0"/>
        <v>0</v>
      </c>
      <c r="J43" s="6"/>
    </row>
    <row r="44" spans="2:10" hidden="1" x14ac:dyDescent="0.2">
      <c r="B44" s="168"/>
      <c r="C44" s="5"/>
      <c r="D44" s="6"/>
      <c r="E44" s="7"/>
      <c r="F44" s="6"/>
      <c r="G44" s="7"/>
      <c r="H44" s="8"/>
      <c r="I44" s="18">
        <f t="shared" si="0"/>
        <v>0</v>
      </c>
      <c r="J44" s="6"/>
    </row>
    <row r="45" spans="2:10" hidden="1" x14ac:dyDescent="0.2">
      <c r="B45" s="168"/>
      <c r="C45" s="5"/>
      <c r="D45" s="6" t="s">
        <v>12</v>
      </c>
      <c r="E45" s="7"/>
      <c r="F45" s="6"/>
      <c r="G45" s="7"/>
      <c r="H45" s="8"/>
      <c r="I45" s="18">
        <f t="shared" si="0"/>
        <v>0</v>
      </c>
      <c r="J45" s="6"/>
    </row>
    <row r="46" spans="2:10" hidden="1" x14ac:dyDescent="0.2">
      <c r="B46" s="168"/>
      <c r="C46" s="5"/>
      <c r="D46" s="6" t="s">
        <v>12</v>
      </c>
      <c r="E46" s="7"/>
      <c r="F46" s="6"/>
      <c r="G46" s="7"/>
      <c r="H46" s="8"/>
      <c r="I46" s="18">
        <f t="shared" si="0"/>
        <v>0</v>
      </c>
      <c r="J46" s="6"/>
    </row>
    <row r="47" spans="2:10" hidden="1" x14ac:dyDescent="0.2">
      <c r="B47" s="168"/>
      <c r="C47" s="5"/>
      <c r="D47" s="6" t="s">
        <v>12</v>
      </c>
      <c r="E47" s="7"/>
      <c r="F47" s="6"/>
      <c r="G47" s="7"/>
      <c r="H47" s="8"/>
      <c r="I47" s="18">
        <f t="shared" si="0"/>
        <v>0</v>
      </c>
      <c r="J47" s="6"/>
    </row>
    <row r="48" spans="2:10" hidden="1" x14ac:dyDescent="0.2">
      <c r="B48" s="168"/>
      <c r="C48" s="5"/>
      <c r="D48" s="6" t="s">
        <v>12</v>
      </c>
      <c r="E48" s="7"/>
      <c r="F48" s="6"/>
      <c r="G48" s="7"/>
      <c r="H48" s="8"/>
      <c r="I48" s="18">
        <f t="shared" si="0"/>
        <v>0</v>
      </c>
      <c r="J48" s="6"/>
    </row>
    <row r="49" spans="2:10" hidden="1" x14ac:dyDescent="0.2">
      <c r="B49" s="168"/>
      <c r="C49" s="5"/>
      <c r="D49" s="6" t="s">
        <v>12</v>
      </c>
      <c r="E49" s="7"/>
      <c r="F49" s="6"/>
      <c r="G49" s="7"/>
      <c r="H49" s="8"/>
      <c r="I49" s="18">
        <f t="shared" si="0"/>
        <v>0</v>
      </c>
      <c r="J49" s="6"/>
    </row>
    <row r="50" spans="2:10" hidden="1" x14ac:dyDescent="0.2">
      <c r="B50" s="168"/>
      <c r="C50" s="5"/>
      <c r="D50" s="6" t="s">
        <v>12</v>
      </c>
      <c r="E50" s="7"/>
      <c r="F50" s="6"/>
      <c r="G50" s="7"/>
      <c r="H50" s="8"/>
      <c r="I50" s="18">
        <f t="shared" si="0"/>
        <v>0</v>
      </c>
      <c r="J50" s="6"/>
    </row>
    <row r="51" spans="2:10" hidden="1" x14ac:dyDescent="0.2">
      <c r="B51" s="168"/>
      <c r="C51" s="5"/>
      <c r="D51" s="6" t="s">
        <v>12</v>
      </c>
      <c r="E51" s="7"/>
      <c r="F51" s="6"/>
      <c r="G51" s="7"/>
      <c r="H51" s="8"/>
      <c r="I51" s="18">
        <f t="shared" si="0"/>
        <v>0</v>
      </c>
      <c r="J51" s="6"/>
    </row>
    <row r="52" spans="2:10" hidden="1" x14ac:dyDescent="0.2">
      <c r="B52" s="168"/>
      <c r="C52" s="5"/>
      <c r="D52" s="6" t="s">
        <v>12</v>
      </c>
      <c r="E52" s="7"/>
      <c r="F52" s="6"/>
      <c r="G52" s="7"/>
      <c r="H52" s="8"/>
      <c r="I52" s="18">
        <f t="shared" si="0"/>
        <v>0</v>
      </c>
      <c r="J52" s="6"/>
    </row>
    <row r="53" spans="2:10" hidden="1" x14ac:dyDescent="0.2">
      <c r="B53" s="168"/>
      <c r="C53" s="5"/>
      <c r="D53" s="6" t="s">
        <v>12</v>
      </c>
      <c r="E53" s="7"/>
      <c r="F53" s="6"/>
      <c r="G53" s="7"/>
      <c r="H53" s="8"/>
      <c r="I53" s="18">
        <f t="shared" si="0"/>
        <v>0</v>
      </c>
      <c r="J53" s="6"/>
    </row>
    <row r="54" spans="2:10" hidden="1" x14ac:dyDescent="0.2">
      <c r="B54" s="168"/>
      <c r="C54" s="5"/>
      <c r="D54" s="6" t="s">
        <v>12</v>
      </c>
      <c r="E54" s="7"/>
      <c r="F54" s="6"/>
      <c r="G54" s="7"/>
      <c r="H54" s="8"/>
      <c r="I54" s="18">
        <f t="shared" si="0"/>
        <v>0</v>
      </c>
      <c r="J54" s="6"/>
    </row>
    <row r="55" spans="2:10" hidden="1" x14ac:dyDescent="0.2">
      <c r="B55" s="168"/>
      <c r="C55" s="5"/>
      <c r="D55" s="6" t="s">
        <v>12</v>
      </c>
      <c r="E55" s="7"/>
      <c r="F55" s="6"/>
      <c r="G55" s="7"/>
      <c r="H55" s="8"/>
      <c r="I55" s="18">
        <f t="shared" si="0"/>
        <v>0</v>
      </c>
      <c r="J55" s="6"/>
    </row>
    <row r="56" spans="2:10" hidden="1" x14ac:dyDescent="0.2">
      <c r="B56" s="168"/>
      <c r="C56" s="5"/>
      <c r="D56" s="6" t="s">
        <v>20</v>
      </c>
      <c r="E56" s="7"/>
      <c r="F56" s="6"/>
      <c r="G56" s="7"/>
      <c r="H56" s="8"/>
      <c r="I56" s="18">
        <f t="shared" si="0"/>
        <v>0</v>
      </c>
      <c r="J56" s="6"/>
    </row>
    <row r="57" spans="2:10" hidden="1" x14ac:dyDescent="0.2">
      <c r="B57" s="168"/>
      <c r="C57" s="5"/>
      <c r="D57" s="6" t="s">
        <v>12</v>
      </c>
      <c r="E57" s="7"/>
      <c r="F57" s="6"/>
      <c r="G57" s="7"/>
      <c r="H57" s="8"/>
      <c r="I57" s="18">
        <f t="shared" si="0"/>
        <v>0</v>
      </c>
      <c r="J57" s="6"/>
    </row>
    <row r="58" spans="2:10" hidden="1" x14ac:dyDescent="0.2">
      <c r="B58" s="168"/>
      <c r="C58" s="5"/>
      <c r="D58" s="6" t="s">
        <v>12</v>
      </c>
      <c r="E58" s="7"/>
      <c r="F58" s="6"/>
      <c r="G58" s="7"/>
      <c r="H58" s="8"/>
      <c r="I58" s="18">
        <f t="shared" si="0"/>
        <v>0</v>
      </c>
      <c r="J58" s="6"/>
    </row>
    <row r="59" spans="2:10" hidden="1" x14ac:dyDescent="0.2">
      <c r="B59" s="168"/>
      <c r="C59" s="5"/>
      <c r="D59" s="6" t="s">
        <v>12</v>
      </c>
      <c r="E59" s="7"/>
      <c r="F59" s="6"/>
      <c r="G59" s="7"/>
      <c r="H59" s="8"/>
      <c r="I59" s="18">
        <f t="shared" si="0"/>
        <v>0</v>
      </c>
      <c r="J59" s="6"/>
    </row>
    <row r="60" spans="2:10" hidden="1" x14ac:dyDescent="0.2">
      <c r="B60" s="168"/>
      <c r="C60" s="5"/>
      <c r="D60" s="6" t="s">
        <v>12</v>
      </c>
      <c r="E60" s="7"/>
      <c r="F60" s="6"/>
      <c r="G60" s="7"/>
      <c r="H60" s="8"/>
      <c r="I60" s="18">
        <f t="shared" si="0"/>
        <v>0</v>
      </c>
      <c r="J60" s="6"/>
    </row>
    <row r="61" spans="2:10" hidden="1" x14ac:dyDescent="0.2">
      <c r="B61" s="168"/>
      <c r="C61" s="5"/>
      <c r="D61" s="6" t="s">
        <v>12</v>
      </c>
      <c r="E61" s="7"/>
      <c r="F61" s="6"/>
      <c r="G61" s="7"/>
      <c r="H61" s="8"/>
      <c r="I61" s="18">
        <f t="shared" si="0"/>
        <v>0</v>
      </c>
      <c r="J61" s="6"/>
    </row>
    <row r="62" spans="2:10" hidden="1" x14ac:dyDescent="0.2">
      <c r="B62" s="168"/>
      <c r="C62" s="5"/>
      <c r="D62" s="6" t="s">
        <v>12</v>
      </c>
      <c r="E62" s="7"/>
      <c r="F62" s="6"/>
      <c r="G62" s="7"/>
      <c r="H62" s="8"/>
      <c r="I62" s="18">
        <f t="shared" si="0"/>
        <v>0</v>
      </c>
      <c r="J62" s="6"/>
    </row>
    <row r="63" spans="2:10" hidden="1" x14ac:dyDescent="0.2">
      <c r="B63" s="168"/>
      <c r="C63" s="5"/>
      <c r="D63" s="6" t="s">
        <v>12</v>
      </c>
      <c r="E63" s="7"/>
      <c r="F63" s="6"/>
      <c r="G63" s="7"/>
      <c r="H63" s="8"/>
      <c r="I63" s="18">
        <f t="shared" si="0"/>
        <v>0</v>
      </c>
      <c r="J63" s="6"/>
    </row>
    <row r="64" spans="2:10" x14ac:dyDescent="0.2">
      <c r="B64" s="6"/>
      <c r="C64" s="11" t="s">
        <v>15</v>
      </c>
      <c r="D64" s="6"/>
      <c r="E64" s="6"/>
      <c r="F64" s="6"/>
      <c r="G64" s="12">
        <f>SUM(G22:G63)</f>
        <v>300</v>
      </c>
      <c r="H64" s="6"/>
      <c r="I64" s="19">
        <f>SUM(I22:I63)</f>
        <v>10389</v>
      </c>
      <c r="J64" s="6"/>
    </row>
    <row r="65" spans="2:10" x14ac:dyDescent="0.2">
      <c r="B65" s="165" t="s">
        <v>22</v>
      </c>
      <c r="C65" s="165"/>
      <c r="D65" s="165"/>
      <c r="E65" s="165"/>
      <c r="F65" s="165"/>
      <c r="G65" s="165"/>
      <c r="H65" s="165"/>
      <c r="I65" s="165"/>
      <c r="J65" s="6"/>
    </row>
    <row r="66" spans="2:10" x14ac:dyDescent="0.2">
      <c r="B66" s="166" t="s">
        <v>23</v>
      </c>
      <c r="C66" s="5" t="s">
        <v>24</v>
      </c>
      <c r="D66" s="6" t="s">
        <v>12</v>
      </c>
      <c r="E66" s="7">
        <v>35</v>
      </c>
      <c r="F66" s="6"/>
      <c r="G66" s="7"/>
      <c r="H66" s="8">
        <v>3</v>
      </c>
      <c r="I66" s="18">
        <f t="shared" ref="I66:I96" si="1">E66*H66</f>
        <v>105</v>
      </c>
      <c r="J66" s="6"/>
    </row>
    <row r="67" spans="2:10" x14ac:dyDescent="0.2">
      <c r="B67" s="166"/>
      <c r="C67" s="5" t="s">
        <v>25</v>
      </c>
      <c r="D67" s="6" t="s">
        <v>20</v>
      </c>
      <c r="E67" s="7">
        <v>210</v>
      </c>
      <c r="F67" s="6"/>
      <c r="G67" s="7"/>
      <c r="H67" s="8">
        <v>2</v>
      </c>
      <c r="I67" s="18">
        <f t="shared" si="1"/>
        <v>420</v>
      </c>
      <c r="J67" s="6"/>
    </row>
    <row r="68" spans="2:10" x14ac:dyDescent="0.2">
      <c r="B68" s="166"/>
      <c r="C68" s="5" t="s">
        <v>26</v>
      </c>
      <c r="D68" s="6" t="s">
        <v>12</v>
      </c>
      <c r="E68" s="7">
        <v>70</v>
      </c>
      <c r="F68" s="6"/>
      <c r="G68" s="7"/>
      <c r="H68" s="8">
        <v>3</v>
      </c>
      <c r="I68" s="18">
        <f t="shared" si="1"/>
        <v>210</v>
      </c>
      <c r="J68" s="6"/>
    </row>
    <row r="69" spans="2:10" hidden="1" x14ac:dyDescent="0.2">
      <c r="B69" s="166"/>
      <c r="C69" s="5"/>
      <c r="D69" s="6" t="s">
        <v>12</v>
      </c>
      <c r="E69" s="7"/>
      <c r="F69" s="6"/>
      <c r="G69" s="7"/>
      <c r="H69" s="8"/>
      <c r="I69" s="18">
        <f t="shared" si="1"/>
        <v>0</v>
      </c>
      <c r="J69" s="6"/>
    </row>
    <row r="70" spans="2:10" x14ac:dyDescent="0.2">
      <c r="B70" s="166"/>
      <c r="C70" s="5" t="s">
        <v>27</v>
      </c>
      <c r="D70" s="6" t="s">
        <v>20</v>
      </c>
      <c r="E70" s="7">
        <v>50</v>
      </c>
      <c r="F70" s="6"/>
      <c r="G70" s="7"/>
      <c r="H70" s="8">
        <v>6</v>
      </c>
      <c r="I70" s="18">
        <f t="shared" si="1"/>
        <v>300</v>
      </c>
      <c r="J70" s="6"/>
    </row>
    <row r="71" spans="2:10" x14ac:dyDescent="0.2">
      <c r="B71" s="166"/>
      <c r="C71" s="5" t="s">
        <v>28</v>
      </c>
      <c r="D71" s="6" t="s">
        <v>12</v>
      </c>
      <c r="E71" s="7">
        <v>80</v>
      </c>
      <c r="F71" s="6"/>
      <c r="G71" s="7"/>
      <c r="H71" s="8">
        <v>1</v>
      </c>
      <c r="I71" s="18">
        <f t="shared" si="1"/>
        <v>80</v>
      </c>
      <c r="J71" s="6"/>
    </row>
    <row r="72" spans="2:10" x14ac:dyDescent="0.2">
      <c r="B72" s="166"/>
      <c r="C72" s="5" t="s">
        <v>29</v>
      </c>
      <c r="D72" s="6" t="s">
        <v>12</v>
      </c>
      <c r="E72" s="7">
        <v>30</v>
      </c>
      <c r="F72" s="6"/>
      <c r="G72" s="7"/>
      <c r="H72" s="8">
        <v>12</v>
      </c>
      <c r="I72" s="18">
        <f t="shared" si="1"/>
        <v>360</v>
      </c>
      <c r="J72" s="6"/>
    </row>
    <row r="73" spans="2:10" x14ac:dyDescent="0.2">
      <c r="B73" s="166"/>
      <c r="C73" s="5" t="s">
        <v>30</v>
      </c>
      <c r="D73" s="6" t="s">
        <v>12</v>
      </c>
      <c r="E73" s="7">
        <v>12</v>
      </c>
      <c r="F73" s="6"/>
      <c r="G73" s="7"/>
      <c r="H73" s="8">
        <v>3</v>
      </c>
      <c r="I73" s="18">
        <f t="shared" si="1"/>
        <v>36</v>
      </c>
      <c r="J73" s="6"/>
    </row>
    <row r="74" spans="2:10" x14ac:dyDescent="0.2">
      <c r="B74" s="166"/>
      <c r="C74" s="5" t="s">
        <v>142</v>
      </c>
      <c r="D74" s="6" t="s">
        <v>12</v>
      </c>
      <c r="E74" s="7">
        <v>35</v>
      </c>
      <c r="F74" s="6"/>
      <c r="G74" s="7"/>
      <c r="H74" s="8">
        <v>10</v>
      </c>
      <c r="I74" s="18">
        <f t="shared" si="1"/>
        <v>350</v>
      </c>
      <c r="J74" s="6"/>
    </row>
    <row r="75" spans="2:10" hidden="1" x14ac:dyDescent="0.2">
      <c r="B75" s="166"/>
      <c r="C75" s="5"/>
      <c r="D75" s="6"/>
      <c r="E75" s="7"/>
      <c r="F75" s="6"/>
      <c r="G75" s="7"/>
      <c r="H75" s="8"/>
      <c r="I75" s="18">
        <f t="shared" si="1"/>
        <v>0</v>
      </c>
      <c r="J75" s="6"/>
    </row>
    <row r="76" spans="2:10" hidden="1" x14ac:dyDescent="0.2">
      <c r="B76" s="166"/>
      <c r="C76" s="5"/>
      <c r="D76" s="6"/>
      <c r="E76" s="7"/>
      <c r="F76" s="6"/>
      <c r="G76" s="7"/>
      <c r="H76" s="8"/>
      <c r="I76" s="18">
        <f t="shared" si="1"/>
        <v>0</v>
      </c>
      <c r="J76" s="6"/>
    </row>
    <row r="77" spans="2:10" x14ac:dyDescent="0.2">
      <c r="B77" s="166"/>
      <c r="C77" s="5"/>
      <c r="D77" s="6"/>
      <c r="E77" s="7"/>
      <c r="F77" s="6"/>
      <c r="G77" s="7"/>
      <c r="H77" s="8"/>
      <c r="I77" s="18">
        <f t="shared" si="1"/>
        <v>0</v>
      </c>
      <c r="J77" s="6"/>
    </row>
    <row r="78" spans="2:10" hidden="1" x14ac:dyDescent="0.2">
      <c r="B78" s="166" t="s">
        <v>32</v>
      </c>
      <c r="C78" s="5"/>
      <c r="D78" s="6"/>
      <c r="E78" s="7"/>
      <c r="F78" s="6"/>
      <c r="G78" s="7"/>
      <c r="H78" s="8"/>
      <c r="I78" s="18">
        <f t="shared" si="1"/>
        <v>0</v>
      </c>
      <c r="J78" s="6"/>
    </row>
    <row r="79" spans="2:10" x14ac:dyDescent="0.2">
      <c r="B79" s="166"/>
      <c r="C79" s="5" t="s">
        <v>33</v>
      </c>
      <c r="D79" s="6" t="s">
        <v>12</v>
      </c>
      <c r="E79" s="7">
        <v>200</v>
      </c>
      <c r="F79" s="6"/>
      <c r="G79" s="7"/>
      <c r="H79" s="8">
        <v>3</v>
      </c>
      <c r="I79" s="18">
        <f t="shared" si="1"/>
        <v>600</v>
      </c>
      <c r="J79" s="6"/>
    </row>
    <row r="80" spans="2:10" x14ac:dyDescent="0.2">
      <c r="B80" s="166"/>
      <c r="C80" s="5" t="s">
        <v>34</v>
      </c>
      <c r="D80" s="6" t="s">
        <v>12</v>
      </c>
      <c r="E80" s="7">
        <v>90</v>
      </c>
      <c r="F80" s="6"/>
      <c r="G80" s="7"/>
      <c r="H80" s="8">
        <v>2</v>
      </c>
      <c r="I80" s="18">
        <f t="shared" si="1"/>
        <v>180</v>
      </c>
      <c r="J80" s="6"/>
    </row>
    <row r="81" spans="2:10" hidden="1" x14ac:dyDescent="0.2">
      <c r="B81" s="166"/>
      <c r="C81" s="5"/>
      <c r="D81" s="6" t="s">
        <v>12</v>
      </c>
      <c r="E81" s="7"/>
      <c r="F81" s="6"/>
      <c r="G81" s="7"/>
      <c r="H81" s="8"/>
      <c r="I81" s="18">
        <f t="shared" si="1"/>
        <v>0</v>
      </c>
      <c r="J81" s="6"/>
    </row>
    <row r="82" spans="2:10" hidden="1" x14ac:dyDescent="0.2">
      <c r="B82" s="166"/>
      <c r="C82" s="5"/>
      <c r="D82" s="6" t="s">
        <v>12</v>
      </c>
      <c r="E82" s="7"/>
      <c r="F82" s="6"/>
      <c r="G82" s="7"/>
      <c r="H82" s="8"/>
      <c r="I82" s="18">
        <f t="shared" si="1"/>
        <v>0</v>
      </c>
      <c r="J82" s="6"/>
    </row>
    <row r="83" spans="2:10" hidden="1" x14ac:dyDescent="0.2">
      <c r="B83" s="166"/>
      <c r="C83" s="5"/>
      <c r="D83" s="6" t="s">
        <v>12</v>
      </c>
      <c r="E83" s="7"/>
      <c r="F83" s="6"/>
      <c r="G83" s="7"/>
      <c r="H83" s="8"/>
      <c r="I83" s="18">
        <f t="shared" si="1"/>
        <v>0</v>
      </c>
      <c r="J83" s="6"/>
    </row>
    <row r="84" spans="2:10" hidden="1" x14ac:dyDescent="0.2">
      <c r="B84" s="166"/>
      <c r="C84" s="5"/>
      <c r="D84" s="6" t="s">
        <v>12</v>
      </c>
      <c r="E84" s="7"/>
      <c r="F84" s="6"/>
      <c r="G84" s="7"/>
      <c r="H84" s="8"/>
      <c r="I84" s="18">
        <f t="shared" si="1"/>
        <v>0</v>
      </c>
      <c r="J84" s="6"/>
    </row>
    <row r="85" spans="2:10" hidden="1" x14ac:dyDescent="0.2">
      <c r="B85" s="166"/>
      <c r="C85" s="5"/>
      <c r="D85" s="6" t="s">
        <v>12</v>
      </c>
      <c r="E85" s="7"/>
      <c r="F85" s="6"/>
      <c r="G85" s="7"/>
      <c r="H85" s="8"/>
      <c r="I85" s="18">
        <f t="shared" si="1"/>
        <v>0</v>
      </c>
      <c r="J85" s="6"/>
    </row>
    <row r="86" spans="2:10" ht="20.25" customHeight="1" x14ac:dyDescent="0.2">
      <c r="B86" s="166"/>
      <c r="C86" s="5" t="s">
        <v>31</v>
      </c>
      <c r="D86" s="6" t="s">
        <v>12</v>
      </c>
      <c r="E86" s="7">
        <v>25</v>
      </c>
      <c r="F86" s="6"/>
      <c r="G86" s="7"/>
      <c r="H86" s="8">
        <v>6</v>
      </c>
      <c r="I86" s="18">
        <f t="shared" si="1"/>
        <v>150</v>
      </c>
      <c r="J86" s="6"/>
    </row>
    <row r="87" spans="2:10" hidden="1" x14ac:dyDescent="0.2">
      <c r="B87" s="166"/>
      <c r="C87" s="5"/>
      <c r="D87" s="6"/>
      <c r="E87" s="7"/>
      <c r="F87" s="6"/>
      <c r="G87" s="7"/>
      <c r="H87" s="8"/>
      <c r="I87" s="18">
        <f t="shared" si="1"/>
        <v>0</v>
      </c>
      <c r="J87" s="6"/>
    </row>
    <row r="88" spans="2:10" ht="10.5" customHeight="1" x14ac:dyDescent="0.2">
      <c r="B88" s="166"/>
      <c r="C88" s="5"/>
      <c r="D88" s="6" t="s">
        <v>12</v>
      </c>
      <c r="E88" s="7"/>
      <c r="F88" s="6"/>
      <c r="G88" s="7"/>
      <c r="H88" s="8"/>
      <c r="I88" s="18">
        <f t="shared" si="1"/>
        <v>0</v>
      </c>
      <c r="J88" s="6"/>
    </row>
    <row r="89" spans="2:10" x14ac:dyDescent="0.2">
      <c r="B89" s="167" t="s">
        <v>36</v>
      </c>
      <c r="C89" s="5" t="s">
        <v>37</v>
      </c>
      <c r="D89" s="6" t="s">
        <v>12</v>
      </c>
      <c r="E89" s="7">
        <v>200</v>
      </c>
      <c r="F89" s="6"/>
      <c r="G89" s="7"/>
      <c r="H89" s="8">
        <v>2</v>
      </c>
      <c r="I89" s="18">
        <f t="shared" si="1"/>
        <v>400</v>
      </c>
      <c r="J89" s="6"/>
    </row>
    <row r="90" spans="2:10" x14ac:dyDescent="0.2">
      <c r="B90" s="168"/>
      <c r="C90" s="5" t="s">
        <v>38</v>
      </c>
      <c r="D90" s="6" t="s">
        <v>12</v>
      </c>
      <c r="E90" s="7">
        <v>250</v>
      </c>
      <c r="F90" s="6"/>
      <c r="G90" s="7"/>
      <c r="H90" s="8">
        <v>1</v>
      </c>
      <c r="I90" s="18">
        <f t="shared" si="1"/>
        <v>250</v>
      </c>
      <c r="J90" s="6"/>
    </row>
    <row r="91" spans="2:10" hidden="1" x14ac:dyDescent="0.2">
      <c r="B91" s="168"/>
      <c r="C91" s="5"/>
      <c r="D91" s="6" t="s">
        <v>12</v>
      </c>
      <c r="E91" s="7"/>
      <c r="F91" s="6"/>
      <c r="G91" s="7"/>
      <c r="H91" s="8"/>
      <c r="I91" s="18">
        <f t="shared" si="1"/>
        <v>0</v>
      </c>
      <c r="J91" s="6"/>
    </row>
    <row r="92" spans="2:10" x14ac:dyDescent="0.2">
      <c r="B92" s="168"/>
      <c r="C92" s="5" t="s">
        <v>39</v>
      </c>
      <c r="D92" s="6" t="s">
        <v>12</v>
      </c>
      <c r="E92" s="7">
        <v>10</v>
      </c>
      <c r="F92" s="6"/>
      <c r="G92" s="7"/>
      <c r="H92" s="8">
        <v>5</v>
      </c>
      <c r="I92" s="18">
        <f t="shared" si="1"/>
        <v>50</v>
      </c>
      <c r="J92" s="6"/>
    </row>
    <row r="93" spans="2:10" x14ac:dyDescent="0.2">
      <c r="B93" s="168"/>
      <c r="C93" s="5" t="s">
        <v>40</v>
      </c>
      <c r="D93" s="6" t="s">
        <v>12</v>
      </c>
      <c r="E93" s="7">
        <v>6</v>
      </c>
      <c r="F93" s="6"/>
      <c r="G93" s="7"/>
      <c r="H93" s="8">
        <v>4</v>
      </c>
      <c r="I93" s="18">
        <f t="shared" si="1"/>
        <v>24</v>
      </c>
      <c r="J93" s="6"/>
    </row>
    <row r="94" spans="2:10" hidden="1" x14ac:dyDescent="0.2">
      <c r="B94" s="168"/>
      <c r="C94" s="5"/>
      <c r="D94" s="6" t="s">
        <v>12</v>
      </c>
      <c r="E94" s="7"/>
      <c r="F94" s="6"/>
      <c r="G94" s="7"/>
      <c r="H94" s="8"/>
      <c r="I94" s="18">
        <f t="shared" si="1"/>
        <v>0</v>
      </c>
      <c r="J94" s="6"/>
    </row>
    <row r="95" spans="2:10" hidden="1" x14ac:dyDescent="0.2">
      <c r="B95" s="168"/>
      <c r="C95" s="5"/>
      <c r="D95" s="6" t="s">
        <v>12</v>
      </c>
      <c r="E95" s="7"/>
      <c r="F95" s="6"/>
      <c r="G95" s="7"/>
      <c r="H95" s="8"/>
      <c r="I95" s="18">
        <f t="shared" si="1"/>
        <v>0</v>
      </c>
      <c r="J95" s="6"/>
    </row>
    <row r="96" spans="2:10" x14ac:dyDescent="0.2">
      <c r="B96" s="169"/>
      <c r="C96" s="5"/>
      <c r="D96" s="6" t="s">
        <v>12</v>
      </c>
      <c r="E96" s="7"/>
      <c r="F96" s="6"/>
      <c r="G96" s="7"/>
      <c r="H96" s="8"/>
      <c r="I96" s="18">
        <f t="shared" si="1"/>
        <v>0</v>
      </c>
      <c r="J96" s="6"/>
    </row>
    <row r="97" spans="2:10" x14ac:dyDescent="0.2">
      <c r="B97" s="6"/>
      <c r="C97" s="11" t="s">
        <v>15</v>
      </c>
      <c r="D97" s="6"/>
      <c r="E97" s="6"/>
      <c r="F97" s="6"/>
      <c r="G97" s="12">
        <f>SUM(G66:G88)</f>
        <v>0</v>
      </c>
      <c r="H97" s="6"/>
      <c r="I97" s="19">
        <f>SUM(I66:I96)</f>
        <v>3515</v>
      </c>
      <c r="J97" s="6"/>
    </row>
    <row r="98" spans="2:10" x14ac:dyDescent="0.2">
      <c r="B98" s="6"/>
      <c r="C98" s="11" t="s">
        <v>184</v>
      </c>
      <c r="D98" s="6"/>
      <c r="E98" s="6"/>
      <c r="F98" s="6"/>
      <c r="G98" s="12"/>
      <c r="H98" s="6"/>
      <c r="I98" s="19">
        <f>(I97+I64+I20)*0.18</f>
        <v>12283.92</v>
      </c>
      <c r="J98" s="6"/>
    </row>
    <row r="99" spans="2:10" x14ac:dyDescent="0.2">
      <c r="B99" s="11"/>
      <c r="C99" s="11" t="s">
        <v>41</v>
      </c>
      <c r="D99" s="11"/>
      <c r="E99" s="11"/>
      <c r="F99" s="11"/>
      <c r="G99" s="12">
        <f>SUM(G20,G64,G97)</f>
        <v>300</v>
      </c>
      <c r="H99" s="11"/>
      <c r="I99" s="19">
        <f>SUM(I98,I97,I64,I20)</f>
        <v>80527.92</v>
      </c>
      <c r="J99" s="6"/>
    </row>
    <row r="100" spans="2:10" x14ac:dyDescent="0.2">
      <c r="B100" s="13"/>
      <c r="C100" s="13"/>
      <c r="D100" s="13"/>
      <c r="E100" s="13"/>
      <c r="F100" s="13"/>
      <c r="G100" s="13"/>
      <c r="H100" s="13"/>
      <c r="I100" s="14"/>
    </row>
    <row r="101" spans="2:10" x14ac:dyDescent="0.2">
      <c r="B101" s="13"/>
      <c r="C101" s="13"/>
      <c r="D101" s="13"/>
      <c r="E101" s="13"/>
      <c r="F101" s="13"/>
      <c r="G101" s="13"/>
      <c r="H101" s="13"/>
      <c r="I101" s="14">
        <f>'[2]Сод по дом 12 мес'!GX14+I12</f>
        <v>56870.909999999996</v>
      </c>
    </row>
    <row r="102" spans="2:10" x14ac:dyDescent="0.2">
      <c r="B102" s="13"/>
      <c r="C102" s="13"/>
      <c r="D102" s="13"/>
      <c r="E102" s="13"/>
      <c r="F102" s="13"/>
      <c r="G102" s="13"/>
      <c r="H102" s="13"/>
      <c r="I102" s="14"/>
    </row>
    <row r="103" spans="2:10" x14ac:dyDescent="0.2">
      <c r="B103" s="13"/>
      <c r="C103" s="13"/>
      <c r="D103" s="13"/>
      <c r="E103" s="13"/>
      <c r="F103" s="13"/>
      <c r="G103" s="13"/>
      <c r="H103" s="13"/>
      <c r="I103" s="14"/>
    </row>
    <row r="104" spans="2:10" x14ac:dyDescent="0.2">
      <c r="B104" s="13"/>
      <c r="C104" s="13"/>
      <c r="D104" s="13"/>
      <c r="E104" s="13"/>
      <c r="F104" s="13"/>
      <c r="G104" s="13"/>
      <c r="H104" s="13"/>
      <c r="I104" s="14"/>
    </row>
    <row r="105" spans="2:10" x14ac:dyDescent="0.2">
      <c r="I105" s="15"/>
    </row>
    <row r="106" spans="2:10" x14ac:dyDescent="0.2">
      <c r="I106" s="15"/>
    </row>
  </sheetData>
  <mergeCells count="19">
    <mergeCell ref="B2:J2"/>
    <mergeCell ref="B3:J3"/>
    <mergeCell ref="B5:B6"/>
    <mergeCell ref="C5:C6"/>
    <mergeCell ref="D5:D6"/>
    <mergeCell ref="E5:E6"/>
    <mergeCell ref="F5:G5"/>
    <mergeCell ref="H5:I5"/>
    <mergeCell ref="J5:J6"/>
    <mergeCell ref="B65:I65"/>
    <mergeCell ref="B66:B77"/>
    <mergeCell ref="B78:B88"/>
    <mergeCell ref="B89:B96"/>
    <mergeCell ref="B7:I7"/>
    <mergeCell ref="B8:B11"/>
    <mergeCell ref="B12:B19"/>
    <mergeCell ref="B21:I21"/>
    <mergeCell ref="B22:B34"/>
    <mergeCell ref="B35:B63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6"/>
  <sheetViews>
    <sheetView tabSelected="1" workbookViewId="0">
      <selection activeCell="B2" sqref="B2:J2"/>
    </sheetView>
  </sheetViews>
  <sheetFormatPr defaultRowHeight="12.75" x14ac:dyDescent="0.2"/>
  <cols>
    <col min="1" max="1" width="9.140625" style="1"/>
    <col min="2" max="2" width="11.85546875" style="1" customWidth="1"/>
    <col min="3" max="3" width="28.7109375" style="1" customWidth="1"/>
    <col min="4" max="4" width="12" style="1" customWidth="1"/>
    <col min="5" max="5" width="14.28515625" style="1" customWidth="1"/>
    <col min="6" max="6" width="10.28515625" style="1" hidden="1" customWidth="1"/>
    <col min="7" max="7" width="14.42578125" style="1" hidden="1" customWidth="1"/>
    <col min="8" max="8" width="11.28515625" style="1" customWidth="1"/>
    <col min="9" max="9" width="14.85546875" style="1" customWidth="1"/>
    <col min="10" max="10" width="34.42578125" style="1" hidden="1" customWidth="1"/>
    <col min="11" max="16384" width="9.140625" style="1"/>
  </cols>
  <sheetData>
    <row r="2" spans="2:10" x14ac:dyDescent="0.2">
      <c r="B2" s="171" t="s">
        <v>42</v>
      </c>
      <c r="C2" s="171"/>
      <c r="D2" s="171"/>
      <c r="E2" s="171"/>
      <c r="F2" s="171"/>
      <c r="G2" s="171"/>
      <c r="H2" s="171"/>
      <c r="I2" s="171"/>
      <c r="J2" s="171"/>
    </row>
    <row r="3" spans="2:10" x14ac:dyDescent="0.2">
      <c r="B3" s="171" t="s">
        <v>187</v>
      </c>
      <c r="C3" s="171"/>
      <c r="D3" s="171"/>
      <c r="E3" s="171"/>
      <c r="F3" s="171"/>
      <c r="G3" s="171"/>
      <c r="H3" s="171"/>
      <c r="I3" s="171"/>
      <c r="J3" s="171"/>
    </row>
    <row r="4" spans="2:10" x14ac:dyDescent="0.2">
      <c r="B4" s="2"/>
      <c r="C4" s="3" t="s">
        <v>188</v>
      </c>
      <c r="D4" s="2"/>
      <c r="E4" s="2"/>
      <c r="F4" s="2"/>
      <c r="G4" s="2"/>
      <c r="H4" s="2"/>
      <c r="I4" s="2"/>
    </row>
    <row r="5" spans="2:10" ht="21" customHeight="1" x14ac:dyDescent="0.2">
      <c r="B5" s="86" t="s">
        <v>1</v>
      </c>
      <c r="C5" s="86" t="s">
        <v>2</v>
      </c>
      <c r="D5" s="86" t="s">
        <v>3</v>
      </c>
      <c r="E5" s="86" t="s">
        <v>4</v>
      </c>
      <c r="F5" s="86" t="s">
        <v>5</v>
      </c>
      <c r="G5" s="86"/>
      <c r="H5" s="86" t="s">
        <v>6</v>
      </c>
      <c r="I5" s="86"/>
      <c r="J5" s="87" t="s">
        <v>43</v>
      </c>
    </row>
    <row r="6" spans="2:10" x14ac:dyDescent="0.2">
      <c r="B6" s="86"/>
      <c r="C6" s="86"/>
      <c r="D6" s="86"/>
      <c r="E6" s="86"/>
      <c r="F6" s="16" t="s">
        <v>7</v>
      </c>
      <c r="G6" s="16" t="s">
        <v>8</v>
      </c>
      <c r="H6" s="16" t="s">
        <v>7</v>
      </c>
      <c r="I6" s="17" t="s">
        <v>8</v>
      </c>
      <c r="J6" s="170"/>
    </row>
    <row r="7" spans="2:10" x14ac:dyDescent="0.2">
      <c r="B7" s="165" t="s">
        <v>9</v>
      </c>
      <c r="C7" s="165"/>
      <c r="D7" s="165"/>
      <c r="E7" s="165"/>
      <c r="F7" s="165"/>
      <c r="G7" s="165"/>
      <c r="H7" s="165"/>
      <c r="I7" s="165"/>
      <c r="J7" s="6"/>
    </row>
    <row r="8" spans="2:10" ht="21" customHeight="1" x14ac:dyDescent="0.2">
      <c r="B8" s="167" t="s">
        <v>10</v>
      </c>
      <c r="C8" s="5" t="s">
        <v>168</v>
      </c>
      <c r="D8" s="6" t="s">
        <v>11</v>
      </c>
      <c r="E8" s="7">
        <f>I8/H8</f>
        <v>250</v>
      </c>
      <c r="F8" s="6">
        <v>1</v>
      </c>
      <c r="G8" s="7">
        <v>1000</v>
      </c>
      <c r="H8" s="8">
        <v>8</v>
      </c>
      <c r="I8" s="18">
        <v>2000</v>
      </c>
      <c r="J8" s="6"/>
    </row>
    <row r="9" spans="2:10" x14ac:dyDescent="0.2">
      <c r="B9" s="168"/>
      <c r="C9" s="5" t="s">
        <v>169</v>
      </c>
      <c r="D9" s="6" t="s">
        <v>11</v>
      </c>
      <c r="E9" s="7">
        <f>I9/H9</f>
        <v>425</v>
      </c>
      <c r="F9" s="6">
        <v>1</v>
      </c>
      <c r="G9" s="7">
        <v>1000</v>
      </c>
      <c r="H9" s="8">
        <v>4</v>
      </c>
      <c r="I9" s="18">
        <v>1700</v>
      </c>
      <c r="J9" s="6"/>
    </row>
    <row r="10" spans="2:10" ht="25.5" x14ac:dyDescent="0.2">
      <c r="B10" s="168"/>
      <c r="C10" s="78" t="s">
        <v>177</v>
      </c>
      <c r="D10" s="6" t="s">
        <v>14</v>
      </c>
      <c r="E10" s="7"/>
      <c r="F10" s="79"/>
      <c r="G10" s="79"/>
      <c r="H10" s="80"/>
      <c r="I10" s="81">
        <v>10000</v>
      </c>
      <c r="J10" s="6"/>
    </row>
    <row r="11" spans="2:10" x14ac:dyDescent="0.2">
      <c r="B11" s="169"/>
      <c r="E11" s="77"/>
      <c r="H11" s="9"/>
      <c r="J11" s="6"/>
    </row>
    <row r="12" spans="2:10" x14ac:dyDescent="0.2">
      <c r="B12" s="167" t="s">
        <v>13</v>
      </c>
      <c r="C12" s="10"/>
      <c r="D12" s="6"/>
      <c r="E12" s="7"/>
      <c r="F12" s="6"/>
      <c r="G12" s="6"/>
      <c r="H12" s="8"/>
      <c r="I12" s="18"/>
      <c r="J12" s="6"/>
    </row>
    <row r="13" spans="2:10" x14ac:dyDescent="0.2">
      <c r="B13" s="168"/>
      <c r="C13" s="10"/>
      <c r="D13" s="6"/>
      <c r="E13" s="7"/>
      <c r="F13" s="6"/>
      <c r="G13" s="6"/>
      <c r="H13" s="8"/>
      <c r="I13" s="18"/>
      <c r="J13" s="6"/>
    </row>
    <row r="14" spans="2:10" ht="25.5" x14ac:dyDescent="0.2">
      <c r="B14" s="168"/>
      <c r="C14" s="10" t="s">
        <v>182</v>
      </c>
      <c r="D14" s="6" t="s">
        <v>14</v>
      </c>
      <c r="E14" s="7"/>
      <c r="F14" s="6"/>
      <c r="G14" s="6"/>
      <c r="H14" s="8"/>
      <c r="I14" s="18">
        <v>8000</v>
      </c>
      <c r="J14" s="16"/>
    </row>
    <row r="15" spans="2:10" x14ac:dyDescent="0.2">
      <c r="B15" s="168"/>
      <c r="C15" s="10" t="s">
        <v>47</v>
      </c>
      <c r="D15" s="6" t="s">
        <v>12</v>
      </c>
      <c r="E15" s="7">
        <v>250</v>
      </c>
      <c r="F15" s="6"/>
      <c r="G15" s="6"/>
      <c r="H15" s="6">
        <v>2</v>
      </c>
      <c r="I15" s="18">
        <f>E15*H15</f>
        <v>500</v>
      </c>
      <c r="J15" s="6"/>
    </row>
    <row r="16" spans="2:10" hidden="1" x14ac:dyDescent="0.2">
      <c r="B16" s="168"/>
      <c r="C16" s="10"/>
      <c r="D16" s="6"/>
      <c r="E16" s="7"/>
      <c r="F16" s="6"/>
      <c r="G16" s="6"/>
      <c r="H16" s="6"/>
      <c r="I16" s="18"/>
      <c r="J16" s="6"/>
    </row>
    <row r="17" spans="2:10" hidden="1" x14ac:dyDescent="0.2">
      <c r="B17" s="168"/>
      <c r="C17" s="10"/>
      <c r="D17" s="6"/>
      <c r="E17" s="7"/>
      <c r="F17" s="6"/>
      <c r="G17" s="6"/>
      <c r="H17" s="6"/>
      <c r="I17" s="18"/>
      <c r="J17" s="6"/>
    </row>
    <row r="18" spans="2:10" hidden="1" x14ac:dyDescent="0.2">
      <c r="B18" s="168"/>
      <c r="C18" s="10"/>
      <c r="D18" s="6"/>
      <c r="E18" s="7"/>
      <c r="F18" s="6"/>
      <c r="G18" s="6"/>
      <c r="H18" s="6"/>
      <c r="I18" s="18"/>
      <c r="J18" s="6"/>
    </row>
    <row r="19" spans="2:10" x14ac:dyDescent="0.2">
      <c r="B19" s="169"/>
      <c r="C19" s="10"/>
      <c r="D19" s="6"/>
      <c r="E19" s="7"/>
      <c r="F19" s="6"/>
      <c r="G19" s="6"/>
      <c r="H19" s="6"/>
      <c r="I19" s="18"/>
      <c r="J19" s="6"/>
    </row>
    <row r="20" spans="2:10" x14ac:dyDescent="0.2">
      <c r="B20" s="6"/>
      <c r="C20" s="11" t="s">
        <v>15</v>
      </c>
      <c r="D20" s="6"/>
      <c r="E20" s="7"/>
      <c r="F20" s="6"/>
      <c r="G20" s="6"/>
      <c r="H20" s="6"/>
      <c r="I20" s="19">
        <f>SUM(I8:I19)</f>
        <v>22200</v>
      </c>
      <c r="J20" s="6"/>
    </row>
    <row r="21" spans="2:10" x14ac:dyDescent="0.2">
      <c r="B21" s="165" t="s">
        <v>16</v>
      </c>
      <c r="C21" s="165"/>
      <c r="D21" s="165"/>
      <c r="E21" s="165"/>
      <c r="F21" s="165"/>
      <c r="G21" s="165"/>
      <c r="H21" s="165"/>
      <c r="I21" s="165"/>
      <c r="J21" s="6"/>
    </row>
    <row r="22" spans="2:10" x14ac:dyDescent="0.2">
      <c r="B22" s="167" t="s">
        <v>17</v>
      </c>
      <c r="C22" s="5" t="s">
        <v>48</v>
      </c>
      <c r="D22" s="6" t="s">
        <v>12</v>
      </c>
      <c r="E22" s="7">
        <v>265</v>
      </c>
      <c r="F22" s="6">
        <v>1</v>
      </c>
      <c r="G22" s="7">
        <v>300</v>
      </c>
      <c r="H22" s="8">
        <v>5</v>
      </c>
      <c r="I22" s="18">
        <f>E22*H22</f>
        <v>1325</v>
      </c>
      <c r="J22" s="6"/>
    </row>
    <row r="23" spans="2:10" x14ac:dyDescent="0.2">
      <c r="B23" s="168"/>
      <c r="C23" s="5" t="s">
        <v>49</v>
      </c>
      <c r="D23" s="6" t="s">
        <v>12</v>
      </c>
      <c r="E23" s="7">
        <v>12</v>
      </c>
      <c r="F23" s="6"/>
      <c r="G23" s="7"/>
      <c r="H23" s="8">
        <v>10</v>
      </c>
      <c r="I23" s="18">
        <f t="shared" ref="I23:I63" si="0">E23*H23</f>
        <v>120</v>
      </c>
      <c r="J23" s="6"/>
    </row>
    <row r="24" spans="2:10" x14ac:dyDescent="0.2">
      <c r="B24" s="168"/>
      <c r="C24" s="5" t="s">
        <v>50</v>
      </c>
      <c r="D24" s="6" t="s">
        <v>12</v>
      </c>
      <c r="E24" s="7">
        <v>45</v>
      </c>
      <c r="F24" s="6"/>
      <c r="G24" s="7"/>
      <c r="H24" s="8">
        <v>20</v>
      </c>
      <c r="I24" s="18">
        <f t="shared" si="0"/>
        <v>900</v>
      </c>
      <c r="J24" s="6"/>
    </row>
    <row r="25" spans="2:10" x14ac:dyDescent="0.2">
      <c r="B25" s="168"/>
      <c r="C25" s="5" t="s">
        <v>51</v>
      </c>
      <c r="D25" s="6" t="s">
        <v>12</v>
      </c>
      <c r="E25" s="7">
        <v>140</v>
      </c>
      <c r="F25" s="6"/>
      <c r="G25" s="7"/>
      <c r="H25" s="8">
        <v>2</v>
      </c>
      <c r="I25" s="18">
        <f t="shared" si="0"/>
        <v>280</v>
      </c>
      <c r="J25" s="6"/>
    </row>
    <row r="26" spans="2:10" x14ac:dyDescent="0.2">
      <c r="B26" s="168"/>
      <c r="C26" s="5" t="s">
        <v>52</v>
      </c>
      <c r="D26" s="6" t="s">
        <v>12</v>
      </c>
      <c r="E26" s="7">
        <v>25</v>
      </c>
      <c r="F26" s="6"/>
      <c r="G26" s="7"/>
      <c r="H26" s="8">
        <v>4</v>
      </c>
      <c r="I26" s="18">
        <f t="shared" si="0"/>
        <v>100</v>
      </c>
      <c r="J26" s="6"/>
    </row>
    <row r="27" spans="2:10" x14ac:dyDescent="0.2">
      <c r="B27" s="168"/>
      <c r="C27" s="5" t="s">
        <v>53</v>
      </c>
      <c r="D27" s="6" t="s">
        <v>12</v>
      </c>
      <c r="E27" s="7">
        <v>120</v>
      </c>
      <c r="F27" s="6"/>
      <c r="G27" s="7"/>
      <c r="H27" s="8">
        <v>2</v>
      </c>
      <c r="I27" s="18">
        <f t="shared" si="0"/>
        <v>240</v>
      </c>
      <c r="J27" s="6"/>
    </row>
    <row r="28" spans="2:10" x14ac:dyDescent="0.2">
      <c r="B28" s="168"/>
      <c r="C28" s="5" t="s">
        <v>54</v>
      </c>
      <c r="D28" s="6" t="s">
        <v>12</v>
      </c>
      <c r="E28" s="7">
        <v>90</v>
      </c>
      <c r="F28" s="6"/>
      <c r="G28" s="7"/>
      <c r="H28" s="8">
        <v>1</v>
      </c>
      <c r="I28" s="18">
        <f t="shared" si="0"/>
        <v>90</v>
      </c>
      <c r="J28" s="6"/>
    </row>
    <row r="29" spans="2:10" x14ac:dyDescent="0.2">
      <c r="B29" s="168"/>
      <c r="C29" s="5" t="s">
        <v>170</v>
      </c>
      <c r="D29" s="6" t="s">
        <v>12</v>
      </c>
      <c r="E29" s="7">
        <v>60</v>
      </c>
      <c r="F29" s="6"/>
      <c r="G29" s="7"/>
      <c r="H29" s="8">
        <v>5</v>
      </c>
      <c r="I29" s="18">
        <f t="shared" si="0"/>
        <v>300</v>
      </c>
      <c r="J29" s="6"/>
    </row>
    <row r="30" spans="2:10" hidden="1" x14ac:dyDescent="0.2">
      <c r="B30" s="168"/>
      <c r="C30" s="5"/>
      <c r="D30" s="6" t="s">
        <v>12</v>
      </c>
      <c r="E30" s="7"/>
      <c r="F30" s="6"/>
      <c r="G30" s="7"/>
      <c r="H30" s="8"/>
      <c r="I30" s="18">
        <f t="shared" si="0"/>
        <v>0</v>
      </c>
      <c r="J30" s="6"/>
    </row>
    <row r="31" spans="2:10" hidden="1" x14ac:dyDescent="0.2">
      <c r="B31" s="168"/>
      <c r="C31" s="5"/>
      <c r="D31" s="6" t="s">
        <v>12</v>
      </c>
      <c r="E31" s="7"/>
      <c r="F31" s="6"/>
      <c r="G31" s="7"/>
      <c r="H31" s="8"/>
      <c r="I31" s="18">
        <f t="shared" si="0"/>
        <v>0</v>
      </c>
      <c r="J31" s="6"/>
    </row>
    <row r="32" spans="2:10" hidden="1" x14ac:dyDescent="0.2">
      <c r="B32" s="168"/>
      <c r="C32" s="5"/>
      <c r="D32" s="6" t="s">
        <v>12</v>
      </c>
      <c r="E32" s="7"/>
      <c r="F32" s="6"/>
      <c r="G32" s="7"/>
      <c r="H32" s="8"/>
      <c r="I32" s="18">
        <f t="shared" si="0"/>
        <v>0</v>
      </c>
      <c r="J32" s="6"/>
    </row>
    <row r="33" spans="2:10" hidden="1" x14ac:dyDescent="0.2">
      <c r="B33" s="168"/>
      <c r="C33" s="5"/>
      <c r="D33" s="6" t="s">
        <v>12</v>
      </c>
      <c r="E33" s="7"/>
      <c r="F33" s="6"/>
      <c r="G33" s="7"/>
      <c r="H33" s="8"/>
      <c r="I33" s="18">
        <f t="shared" si="0"/>
        <v>0</v>
      </c>
      <c r="J33" s="6"/>
    </row>
    <row r="34" spans="2:10" x14ac:dyDescent="0.2">
      <c r="B34" s="168"/>
      <c r="C34" s="5"/>
      <c r="D34" s="6"/>
      <c r="E34" s="7"/>
      <c r="F34" s="6"/>
      <c r="G34" s="7"/>
      <c r="H34" s="6"/>
      <c r="I34" s="18">
        <f t="shared" si="0"/>
        <v>0</v>
      </c>
      <c r="J34" s="6"/>
    </row>
    <row r="35" spans="2:10" x14ac:dyDescent="0.2">
      <c r="B35" s="167" t="s">
        <v>19</v>
      </c>
      <c r="C35" s="5" t="s">
        <v>58</v>
      </c>
      <c r="D35" s="6" t="s">
        <v>12</v>
      </c>
      <c r="E35" s="7">
        <v>1469.5</v>
      </c>
      <c r="F35" s="6"/>
      <c r="G35" s="7"/>
      <c r="H35" s="8">
        <v>2</v>
      </c>
      <c r="I35" s="18">
        <f t="shared" si="0"/>
        <v>2939</v>
      </c>
      <c r="J35" s="6"/>
    </row>
    <row r="36" spans="2:10" x14ac:dyDescent="0.2">
      <c r="B36" s="168"/>
      <c r="C36" s="5" t="s">
        <v>59</v>
      </c>
      <c r="D36" s="6" t="s">
        <v>20</v>
      </c>
      <c r="E36" s="7">
        <v>120</v>
      </c>
      <c r="F36" s="6"/>
      <c r="G36" s="7"/>
      <c r="H36" s="8">
        <v>15</v>
      </c>
      <c r="I36" s="18">
        <f t="shared" si="0"/>
        <v>1800</v>
      </c>
      <c r="J36" s="6"/>
    </row>
    <row r="37" spans="2:10" x14ac:dyDescent="0.2">
      <c r="B37" s="168"/>
      <c r="C37" s="5" t="s">
        <v>60</v>
      </c>
      <c r="D37" s="6" t="s">
        <v>12</v>
      </c>
      <c r="E37" s="7">
        <v>50</v>
      </c>
      <c r="F37" s="6"/>
      <c r="G37" s="7"/>
      <c r="H37" s="8">
        <v>10</v>
      </c>
      <c r="I37" s="18">
        <f t="shared" si="0"/>
        <v>500</v>
      </c>
      <c r="J37" s="6"/>
    </row>
    <row r="38" spans="2:10" x14ac:dyDescent="0.2">
      <c r="B38" s="168"/>
      <c r="C38" s="5" t="s">
        <v>55</v>
      </c>
      <c r="D38" s="6" t="s">
        <v>12</v>
      </c>
      <c r="E38" s="7">
        <v>250</v>
      </c>
      <c r="F38" s="6"/>
      <c r="G38" s="7"/>
      <c r="H38" s="8">
        <v>3</v>
      </c>
      <c r="I38" s="18">
        <f t="shared" si="0"/>
        <v>750</v>
      </c>
      <c r="J38" s="6"/>
    </row>
    <row r="39" spans="2:10" x14ac:dyDescent="0.2">
      <c r="B39" s="168"/>
      <c r="C39" s="5" t="s">
        <v>56</v>
      </c>
      <c r="D39" s="6" t="s">
        <v>12</v>
      </c>
      <c r="E39" s="7">
        <v>275</v>
      </c>
      <c r="F39" s="6"/>
      <c r="G39" s="7"/>
      <c r="H39" s="8">
        <v>3</v>
      </c>
      <c r="I39" s="18">
        <f t="shared" si="0"/>
        <v>825</v>
      </c>
      <c r="J39" s="6"/>
    </row>
    <row r="40" spans="2:10" x14ac:dyDescent="0.2">
      <c r="B40" s="168"/>
      <c r="C40" s="5" t="s">
        <v>57</v>
      </c>
      <c r="D40" s="6" t="s">
        <v>12</v>
      </c>
      <c r="E40" s="7">
        <v>45</v>
      </c>
      <c r="F40" s="6"/>
      <c r="G40" s="7"/>
      <c r="H40" s="8">
        <v>4</v>
      </c>
      <c r="I40" s="18">
        <f t="shared" si="0"/>
        <v>180</v>
      </c>
      <c r="J40" s="6"/>
    </row>
    <row r="41" spans="2:10" x14ac:dyDescent="0.2">
      <c r="B41" s="168"/>
      <c r="C41" s="5" t="s">
        <v>61</v>
      </c>
      <c r="D41" s="6" t="s">
        <v>12</v>
      </c>
      <c r="E41" s="7">
        <v>20</v>
      </c>
      <c r="F41" s="6"/>
      <c r="G41" s="7"/>
      <c r="H41" s="8">
        <v>2</v>
      </c>
      <c r="I41" s="18">
        <f t="shared" si="0"/>
        <v>40</v>
      </c>
      <c r="J41" s="6"/>
    </row>
    <row r="42" spans="2:10" x14ac:dyDescent="0.2">
      <c r="B42" s="168"/>
      <c r="C42" s="5"/>
      <c r="D42" s="6" t="s">
        <v>12</v>
      </c>
      <c r="E42" s="7"/>
      <c r="F42" s="6"/>
      <c r="G42" s="7"/>
      <c r="H42" s="8"/>
      <c r="I42" s="18">
        <f t="shared" si="0"/>
        <v>0</v>
      </c>
      <c r="J42" s="6"/>
    </row>
    <row r="43" spans="2:10" hidden="1" x14ac:dyDescent="0.2">
      <c r="B43" s="168"/>
      <c r="C43" s="5"/>
      <c r="D43" s="6" t="s">
        <v>12</v>
      </c>
      <c r="E43" s="7"/>
      <c r="F43" s="6"/>
      <c r="G43" s="7"/>
      <c r="H43" s="8"/>
      <c r="I43" s="18">
        <f t="shared" si="0"/>
        <v>0</v>
      </c>
      <c r="J43" s="6"/>
    </row>
    <row r="44" spans="2:10" hidden="1" x14ac:dyDescent="0.2">
      <c r="B44" s="168"/>
      <c r="C44" s="5"/>
      <c r="D44" s="6"/>
      <c r="E44" s="7"/>
      <c r="F44" s="6"/>
      <c r="G44" s="7"/>
      <c r="H44" s="8"/>
      <c r="I44" s="18">
        <f t="shared" si="0"/>
        <v>0</v>
      </c>
      <c r="J44" s="6"/>
    </row>
    <row r="45" spans="2:10" hidden="1" x14ac:dyDescent="0.2">
      <c r="B45" s="168"/>
      <c r="C45" s="5"/>
      <c r="D45" s="6" t="s">
        <v>12</v>
      </c>
      <c r="E45" s="7"/>
      <c r="F45" s="6"/>
      <c r="G45" s="7"/>
      <c r="H45" s="8"/>
      <c r="I45" s="18">
        <f t="shared" si="0"/>
        <v>0</v>
      </c>
      <c r="J45" s="6"/>
    </row>
    <row r="46" spans="2:10" hidden="1" x14ac:dyDescent="0.2">
      <c r="B46" s="168"/>
      <c r="C46" s="5"/>
      <c r="D46" s="6" t="s">
        <v>12</v>
      </c>
      <c r="E46" s="7"/>
      <c r="F46" s="6"/>
      <c r="G46" s="7"/>
      <c r="H46" s="8"/>
      <c r="I46" s="18">
        <f t="shared" si="0"/>
        <v>0</v>
      </c>
      <c r="J46" s="6"/>
    </row>
    <row r="47" spans="2:10" hidden="1" x14ac:dyDescent="0.2">
      <c r="B47" s="168"/>
      <c r="C47" s="5"/>
      <c r="D47" s="6" t="s">
        <v>12</v>
      </c>
      <c r="E47" s="7"/>
      <c r="F47" s="6"/>
      <c r="G47" s="7"/>
      <c r="H47" s="8"/>
      <c r="I47" s="18">
        <f t="shared" si="0"/>
        <v>0</v>
      </c>
      <c r="J47" s="6"/>
    </row>
    <row r="48" spans="2:10" hidden="1" x14ac:dyDescent="0.2">
      <c r="B48" s="168"/>
      <c r="C48" s="5"/>
      <c r="D48" s="6" t="s">
        <v>12</v>
      </c>
      <c r="E48" s="7"/>
      <c r="F48" s="6"/>
      <c r="G48" s="7"/>
      <c r="H48" s="8"/>
      <c r="I48" s="18">
        <f t="shared" si="0"/>
        <v>0</v>
      </c>
      <c r="J48" s="6"/>
    </row>
    <row r="49" spans="2:10" hidden="1" x14ac:dyDescent="0.2">
      <c r="B49" s="168"/>
      <c r="C49" s="5"/>
      <c r="D49" s="6" t="s">
        <v>12</v>
      </c>
      <c r="E49" s="7"/>
      <c r="F49" s="6"/>
      <c r="G49" s="7"/>
      <c r="H49" s="8"/>
      <c r="I49" s="18">
        <f t="shared" si="0"/>
        <v>0</v>
      </c>
      <c r="J49" s="6"/>
    </row>
    <row r="50" spans="2:10" hidden="1" x14ac:dyDescent="0.2">
      <c r="B50" s="168"/>
      <c r="C50" s="5"/>
      <c r="D50" s="6" t="s">
        <v>12</v>
      </c>
      <c r="E50" s="7"/>
      <c r="F50" s="6"/>
      <c r="G50" s="7"/>
      <c r="H50" s="8"/>
      <c r="I50" s="18">
        <f t="shared" si="0"/>
        <v>0</v>
      </c>
      <c r="J50" s="6"/>
    </row>
    <row r="51" spans="2:10" hidden="1" x14ac:dyDescent="0.2">
      <c r="B51" s="168"/>
      <c r="C51" s="5"/>
      <c r="D51" s="6" t="s">
        <v>12</v>
      </c>
      <c r="E51" s="7"/>
      <c r="F51" s="6"/>
      <c r="G51" s="7"/>
      <c r="H51" s="8"/>
      <c r="I51" s="18">
        <f t="shared" si="0"/>
        <v>0</v>
      </c>
      <c r="J51" s="6"/>
    </row>
    <row r="52" spans="2:10" hidden="1" x14ac:dyDescent="0.2">
      <c r="B52" s="168"/>
      <c r="C52" s="5"/>
      <c r="D52" s="6" t="s">
        <v>12</v>
      </c>
      <c r="E52" s="7"/>
      <c r="F52" s="6"/>
      <c r="G52" s="7"/>
      <c r="H52" s="8"/>
      <c r="I52" s="18">
        <f t="shared" si="0"/>
        <v>0</v>
      </c>
      <c r="J52" s="6"/>
    </row>
    <row r="53" spans="2:10" hidden="1" x14ac:dyDescent="0.2">
      <c r="B53" s="168"/>
      <c r="C53" s="5"/>
      <c r="D53" s="6" t="s">
        <v>12</v>
      </c>
      <c r="E53" s="7"/>
      <c r="F53" s="6"/>
      <c r="G53" s="7"/>
      <c r="H53" s="8"/>
      <c r="I53" s="18">
        <f t="shared" si="0"/>
        <v>0</v>
      </c>
      <c r="J53" s="6"/>
    </row>
    <row r="54" spans="2:10" hidden="1" x14ac:dyDescent="0.2">
      <c r="B54" s="168"/>
      <c r="C54" s="5"/>
      <c r="D54" s="6" t="s">
        <v>12</v>
      </c>
      <c r="E54" s="7"/>
      <c r="F54" s="6"/>
      <c r="G54" s="7"/>
      <c r="H54" s="8"/>
      <c r="I54" s="18">
        <f t="shared" si="0"/>
        <v>0</v>
      </c>
      <c r="J54" s="6"/>
    </row>
    <row r="55" spans="2:10" hidden="1" x14ac:dyDescent="0.2">
      <c r="B55" s="168"/>
      <c r="C55" s="5"/>
      <c r="D55" s="6" t="s">
        <v>12</v>
      </c>
      <c r="E55" s="7"/>
      <c r="F55" s="6"/>
      <c r="G55" s="7"/>
      <c r="H55" s="8"/>
      <c r="I55" s="18">
        <f t="shared" si="0"/>
        <v>0</v>
      </c>
      <c r="J55" s="6"/>
    </row>
    <row r="56" spans="2:10" hidden="1" x14ac:dyDescent="0.2">
      <c r="B56" s="168"/>
      <c r="C56" s="5"/>
      <c r="D56" s="6" t="s">
        <v>20</v>
      </c>
      <c r="E56" s="7"/>
      <c r="F56" s="6"/>
      <c r="G56" s="7"/>
      <c r="H56" s="8"/>
      <c r="I56" s="18">
        <f t="shared" si="0"/>
        <v>0</v>
      </c>
      <c r="J56" s="6"/>
    </row>
    <row r="57" spans="2:10" hidden="1" x14ac:dyDescent="0.2">
      <c r="B57" s="168"/>
      <c r="C57" s="5"/>
      <c r="D57" s="6" t="s">
        <v>12</v>
      </c>
      <c r="E57" s="7"/>
      <c r="F57" s="6"/>
      <c r="G57" s="7"/>
      <c r="H57" s="8"/>
      <c r="I57" s="18">
        <f t="shared" si="0"/>
        <v>0</v>
      </c>
      <c r="J57" s="6"/>
    </row>
    <row r="58" spans="2:10" hidden="1" x14ac:dyDescent="0.2">
      <c r="B58" s="168"/>
      <c r="C58" s="5"/>
      <c r="D58" s="6" t="s">
        <v>12</v>
      </c>
      <c r="E58" s="7"/>
      <c r="F58" s="6"/>
      <c r="G58" s="7"/>
      <c r="H58" s="8"/>
      <c r="I58" s="18">
        <f t="shared" si="0"/>
        <v>0</v>
      </c>
      <c r="J58" s="6"/>
    </row>
    <row r="59" spans="2:10" hidden="1" x14ac:dyDescent="0.2">
      <c r="B59" s="168"/>
      <c r="C59" s="5"/>
      <c r="D59" s="6" t="s">
        <v>12</v>
      </c>
      <c r="E59" s="7"/>
      <c r="F59" s="6"/>
      <c r="G59" s="7"/>
      <c r="H59" s="8"/>
      <c r="I59" s="18">
        <f t="shared" si="0"/>
        <v>0</v>
      </c>
      <c r="J59" s="6"/>
    </row>
    <row r="60" spans="2:10" hidden="1" x14ac:dyDescent="0.2">
      <c r="B60" s="168"/>
      <c r="C60" s="5"/>
      <c r="D60" s="6" t="s">
        <v>12</v>
      </c>
      <c r="E60" s="7"/>
      <c r="F60" s="6"/>
      <c r="G60" s="7"/>
      <c r="H60" s="8"/>
      <c r="I60" s="18">
        <f t="shared" si="0"/>
        <v>0</v>
      </c>
      <c r="J60" s="6"/>
    </row>
    <row r="61" spans="2:10" hidden="1" x14ac:dyDescent="0.2">
      <c r="B61" s="168"/>
      <c r="C61" s="5"/>
      <c r="D61" s="6" t="s">
        <v>12</v>
      </c>
      <c r="E61" s="7"/>
      <c r="F61" s="6"/>
      <c r="G61" s="7"/>
      <c r="H61" s="8"/>
      <c r="I61" s="18">
        <f t="shared" si="0"/>
        <v>0</v>
      </c>
      <c r="J61" s="6"/>
    </row>
    <row r="62" spans="2:10" hidden="1" x14ac:dyDescent="0.2">
      <c r="B62" s="168"/>
      <c r="C62" s="5"/>
      <c r="D62" s="6" t="s">
        <v>12</v>
      </c>
      <c r="E62" s="7"/>
      <c r="F62" s="6"/>
      <c r="G62" s="7"/>
      <c r="H62" s="8"/>
      <c r="I62" s="18">
        <f t="shared" si="0"/>
        <v>0</v>
      </c>
      <c r="J62" s="6"/>
    </row>
    <row r="63" spans="2:10" hidden="1" x14ac:dyDescent="0.2">
      <c r="B63" s="168"/>
      <c r="C63" s="5"/>
      <c r="D63" s="6" t="s">
        <v>12</v>
      </c>
      <c r="E63" s="7"/>
      <c r="F63" s="6"/>
      <c r="G63" s="7"/>
      <c r="H63" s="8"/>
      <c r="I63" s="18">
        <f t="shared" si="0"/>
        <v>0</v>
      </c>
      <c r="J63" s="6"/>
    </row>
    <row r="64" spans="2:10" x14ac:dyDescent="0.2">
      <c r="B64" s="6"/>
      <c r="C64" s="11" t="s">
        <v>15</v>
      </c>
      <c r="D64" s="6"/>
      <c r="E64" s="6"/>
      <c r="F64" s="6"/>
      <c r="G64" s="12">
        <f>SUM(G22:G63)</f>
        <v>300</v>
      </c>
      <c r="H64" s="6"/>
      <c r="I64" s="19">
        <f>SUM(I22:I63)</f>
        <v>10389</v>
      </c>
      <c r="J64" s="6"/>
    </row>
    <row r="65" spans="2:10" x14ac:dyDescent="0.2">
      <c r="B65" s="165" t="s">
        <v>22</v>
      </c>
      <c r="C65" s="165"/>
      <c r="D65" s="165"/>
      <c r="E65" s="165"/>
      <c r="F65" s="165"/>
      <c r="G65" s="165"/>
      <c r="H65" s="165"/>
      <c r="I65" s="165"/>
      <c r="J65" s="6"/>
    </row>
    <row r="66" spans="2:10" x14ac:dyDescent="0.2">
      <c r="B66" s="166" t="s">
        <v>23</v>
      </c>
      <c r="C66" s="5" t="s">
        <v>24</v>
      </c>
      <c r="D66" s="6" t="s">
        <v>12</v>
      </c>
      <c r="E66" s="7">
        <v>35</v>
      </c>
      <c r="F66" s="6"/>
      <c r="G66" s="7"/>
      <c r="H66" s="8">
        <v>3</v>
      </c>
      <c r="I66" s="18">
        <f t="shared" ref="I66:I96" si="1">E66*H66</f>
        <v>105</v>
      </c>
      <c r="J66" s="6"/>
    </row>
    <row r="67" spans="2:10" x14ac:dyDescent="0.2">
      <c r="B67" s="166"/>
      <c r="C67" s="5" t="s">
        <v>25</v>
      </c>
      <c r="D67" s="6" t="s">
        <v>20</v>
      </c>
      <c r="E67" s="7">
        <v>210</v>
      </c>
      <c r="F67" s="6"/>
      <c r="G67" s="7"/>
      <c r="H67" s="8">
        <v>2</v>
      </c>
      <c r="I67" s="18">
        <f t="shared" si="1"/>
        <v>420</v>
      </c>
      <c r="J67" s="6"/>
    </row>
    <row r="68" spans="2:10" x14ac:dyDescent="0.2">
      <c r="B68" s="166"/>
      <c r="C68" s="5" t="s">
        <v>26</v>
      </c>
      <c r="D68" s="6" t="s">
        <v>12</v>
      </c>
      <c r="E68" s="7">
        <v>70</v>
      </c>
      <c r="F68" s="6"/>
      <c r="G68" s="7"/>
      <c r="H68" s="8">
        <v>3</v>
      </c>
      <c r="I68" s="18">
        <f t="shared" si="1"/>
        <v>210</v>
      </c>
      <c r="J68" s="6"/>
    </row>
    <row r="69" spans="2:10" hidden="1" x14ac:dyDescent="0.2">
      <c r="B69" s="166"/>
      <c r="C69" s="5"/>
      <c r="D69" s="6" t="s">
        <v>12</v>
      </c>
      <c r="E69" s="7"/>
      <c r="F69" s="6"/>
      <c r="G69" s="7"/>
      <c r="H69" s="8"/>
      <c r="I69" s="18">
        <f t="shared" si="1"/>
        <v>0</v>
      </c>
      <c r="J69" s="6"/>
    </row>
    <row r="70" spans="2:10" x14ac:dyDescent="0.2">
      <c r="B70" s="166"/>
      <c r="C70" s="5" t="s">
        <v>27</v>
      </c>
      <c r="D70" s="6" t="s">
        <v>20</v>
      </c>
      <c r="E70" s="7">
        <v>50</v>
      </c>
      <c r="F70" s="6"/>
      <c r="G70" s="7"/>
      <c r="H70" s="8">
        <v>6</v>
      </c>
      <c r="I70" s="18">
        <f t="shared" si="1"/>
        <v>300</v>
      </c>
      <c r="J70" s="6"/>
    </row>
    <row r="71" spans="2:10" x14ac:dyDescent="0.2">
      <c r="B71" s="166"/>
      <c r="C71" s="5" t="s">
        <v>28</v>
      </c>
      <c r="D71" s="6" t="s">
        <v>12</v>
      </c>
      <c r="E71" s="7">
        <v>80</v>
      </c>
      <c r="F71" s="6"/>
      <c r="G71" s="7"/>
      <c r="H71" s="8">
        <v>1</v>
      </c>
      <c r="I71" s="18">
        <f t="shared" si="1"/>
        <v>80</v>
      </c>
      <c r="J71" s="6"/>
    </row>
    <row r="72" spans="2:10" x14ac:dyDescent="0.2">
      <c r="B72" s="166"/>
      <c r="C72" s="5" t="s">
        <v>29</v>
      </c>
      <c r="D72" s="6" t="s">
        <v>12</v>
      </c>
      <c r="E72" s="7">
        <v>30</v>
      </c>
      <c r="F72" s="6"/>
      <c r="G72" s="7"/>
      <c r="H72" s="8">
        <v>12</v>
      </c>
      <c r="I72" s="18">
        <f t="shared" si="1"/>
        <v>360</v>
      </c>
      <c r="J72" s="6"/>
    </row>
    <row r="73" spans="2:10" x14ac:dyDescent="0.2">
      <c r="B73" s="166"/>
      <c r="C73" s="5" t="s">
        <v>30</v>
      </c>
      <c r="D73" s="6" t="s">
        <v>12</v>
      </c>
      <c r="E73" s="7">
        <v>12</v>
      </c>
      <c r="F73" s="6"/>
      <c r="G73" s="7"/>
      <c r="H73" s="8">
        <v>3</v>
      </c>
      <c r="I73" s="18">
        <f t="shared" si="1"/>
        <v>36</v>
      </c>
      <c r="J73" s="6"/>
    </row>
    <row r="74" spans="2:10" x14ac:dyDescent="0.2">
      <c r="B74" s="166"/>
      <c r="C74" s="5" t="s">
        <v>142</v>
      </c>
      <c r="D74" s="6" t="s">
        <v>12</v>
      </c>
      <c r="E74" s="7">
        <v>35</v>
      </c>
      <c r="F74" s="6"/>
      <c r="G74" s="7"/>
      <c r="H74" s="8">
        <v>10</v>
      </c>
      <c r="I74" s="18">
        <f t="shared" si="1"/>
        <v>350</v>
      </c>
      <c r="J74" s="6"/>
    </row>
    <row r="75" spans="2:10" hidden="1" x14ac:dyDescent="0.2">
      <c r="B75" s="166"/>
      <c r="C75" s="5"/>
      <c r="D75" s="6"/>
      <c r="E75" s="7"/>
      <c r="F75" s="6"/>
      <c r="G75" s="7"/>
      <c r="H75" s="8"/>
      <c r="I75" s="18">
        <f t="shared" si="1"/>
        <v>0</v>
      </c>
      <c r="J75" s="6"/>
    </row>
    <row r="76" spans="2:10" hidden="1" x14ac:dyDescent="0.2">
      <c r="B76" s="166"/>
      <c r="C76" s="5"/>
      <c r="D76" s="6"/>
      <c r="E76" s="7"/>
      <c r="F76" s="6"/>
      <c r="G76" s="7"/>
      <c r="H76" s="8"/>
      <c r="I76" s="18">
        <f t="shared" si="1"/>
        <v>0</v>
      </c>
      <c r="J76" s="6"/>
    </row>
    <row r="77" spans="2:10" x14ac:dyDescent="0.2">
      <c r="B77" s="166"/>
      <c r="C77" s="5"/>
      <c r="D77" s="6"/>
      <c r="E77" s="7"/>
      <c r="F77" s="6"/>
      <c r="G77" s="7"/>
      <c r="H77" s="8"/>
      <c r="I77" s="18">
        <f t="shared" si="1"/>
        <v>0</v>
      </c>
      <c r="J77" s="6"/>
    </row>
    <row r="78" spans="2:10" hidden="1" x14ac:dyDescent="0.2">
      <c r="B78" s="166" t="s">
        <v>32</v>
      </c>
      <c r="C78" s="5"/>
      <c r="D78" s="6"/>
      <c r="E78" s="7"/>
      <c r="F78" s="6"/>
      <c r="G78" s="7"/>
      <c r="H78" s="8"/>
      <c r="I78" s="18">
        <f t="shared" si="1"/>
        <v>0</v>
      </c>
      <c r="J78" s="6"/>
    </row>
    <row r="79" spans="2:10" x14ac:dyDescent="0.2">
      <c r="B79" s="166"/>
      <c r="C79" s="5" t="s">
        <v>33</v>
      </c>
      <c r="D79" s="6" t="s">
        <v>12</v>
      </c>
      <c r="E79" s="7">
        <v>200</v>
      </c>
      <c r="F79" s="6"/>
      <c r="G79" s="7"/>
      <c r="H79" s="8">
        <v>3</v>
      </c>
      <c r="I79" s="18">
        <f t="shared" si="1"/>
        <v>600</v>
      </c>
      <c r="J79" s="6"/>
    </row>
    <row r="80" spans="2:10" x14ac:dyDescent="0.2">
      <c r="B80" s="166"/>
      <c r="C80" s="5" t="s">
        <v>34</v>
      </c>
      <c r="D80" s="6" t="s">
        <v>12</v>
      </c>
      <c r="E80" s="7">
        <v>90</v>
      </c>
      <c r="F80" s="6"/>
      <c r="G80" s="7"/>
      <c r="H80" s="8">
        <v>2</v>
      </c>
      <c r="I80" s="18">
        <f t="shared" si="1"/>
        <v>180</v>
      </c>
      <c r="J80" s="6"/>
    </row>
    <row r="81" spans="2:10" hidden="1" x14ac:dyDescent="0.2">
      <c r="B81" s="166"/>
      <c r="C81" s="5"/>
      <c r="D81" s="6" t="s">
        <v>12</v>
      </c>
      <c r="E81" s="7"/>
      <c r="F81" s="6"/>
      <c r="G81" s="7"/>
      <c r="H81" s="8"/>
      <c r="I81" s="18">
        <f t="shared" si="1"/>
        <v>0</v>
      </c>
      <c r="J81" s="6"/>
    </row>
    <row r="82" spans="2:10" hidden="1" x14ac:dyDescent="0.2">
      <c r="B82" s="166"/>
      <c r="C82" s="5"/>
      <c r="D82" s="6" t="s">
        <v>12</v>
      </c>
      <c r="E82" s="7"/>
      <c r="F82" s="6"/>
      <c r="G82" s="7"/>
      <c r="H82" s="8"/>
      <c r="I82" s="18">
        <f t="shared" si="1"/>
        <v>0</v>
      </c>
      <c r="J82" s="6"/>
    </row>
    <row r="83" spans="2:10" hidden="1" x14ac:dyDescent="0.2">
      <c r="B83" s="166"/>
      <c r="C83" s="5"/>
      <c r="D83" s="6" t="s">
        <v>12</v>
      </c>
      <c r="E83" s="7"/>
      <c r="F83" s="6"/>
      <c r="G83" s="7"/>
      <c r="H83" s="8"/>
      <c r="I83" s="18">
        <f t="shared" si="1"/>
        <v>0</v>
      </c>
      <c r="J83" s="6"/>
    </row>
    <row r="84" spans="2:10" hidden="1" x14ac:dyDescent="0.2">
      <c r="B84" s="166"/>
      <c r="C84" s="5"/>
      <c r="D84" s="6" t="s">
        <v>12</v>
      </c>
      <c r="E84" s="7"/>
      <c r="F84" s="6"/>
      <c r="G84" s="7"/>
      <c r="H84" s="8"/>
      <c r="I84" s="18">
        <f t="shared" si="1"/>
        <v>0</v>
      </c>
      <c r="J84" s="6"/>
    </row>
    <row r="85" spans="2:10" hidden="1" x14ac:dyDescent="0.2">
      <c r="B85" s="166"/>
      <c r="C85" s="5"/>
      <c r="D85" s="6" t="s">
        <v>12</v>
      </c>
      <c r="E85" s="7"/>
      <c r="F85" s="6"/>
      <c r="G85" s="7"/>
      <c r="H85" s="8"/>
      <c r="I85" s="18">
        <f t="shared" si="1"/>
        <v>0</v>
      </c>
      <c r="J85" s="6"/>
    </row>
    <row r="86" spans="2:10" ht="20.25" customHeight="1" x14ac:dyDescent="0.2">
      <c r="B86" s="166"/>
      <c r="C86" s="5" t="s">
        <v>31</v>
      </c>
      <c r="D86" s="6" t="s">
        <v>12</v>
      </c>
      <c r="E86" s="7">
        <v>25</v>
      </c>
      <c r="F86" s="6"/>
      <c r="G86" s="7"/>
      <c r="H86" s="8">
        <v>6</v>
      </c>
      <c r="I86" s="18">
        <f t="shared" si="1"/>
        <v>150</v>
      </c>
      <c r="J86" s="6"/>
    </row>
    <row r="87" spans="2:10" hidden="1" x14ac:dyDescent="0.2">
      <c r="B87" s="166"/>
      <c r="C87" s="5"/>
      <c r="D87" s="6"/>
      <c r="E87" s="7"/>
      <c r="F87" s="6"/>
      <c r="G87" s="7"/>
      <c r="H87" s="8"/>
      <c r="I87" s="18">
        <f t="shared" si="1"/>
        <v>0</v>
      </c>
      <c r="J87" s="6"/>
    </row>
    <row r="88" spans="2:10" ht="13.5" customHeight="1" x14ac:dyDescent="0.2">
      <c r="B88" s="166"/>
      <c r="C88" s="5"/>
      <c r="D88" s="6" t="s">
        <v>12</v>
      </c>
      <c r="E88" s="7"/>
      <c r="F88" s="6"/>
      <c r="G88" s="7"/>
      <c r="H88" s="8"/>
      <c r="I88" s="18">
        <f t="shared" si="1"/>
        <v>0</v>
      </c>
      <c r="J88" s="6"/>
    </row>
    <row r="89" spans="2:10" x14ac:dyDescent="0.2">
      <c r="B89" s="167" t="s">
        <v>36</v>
      </c>
      <c r="C89" s="5" t="s">
        <v>37</v>
      </c>
      <c r="D89" s="6" t="s">
        <v>12</v>
      </c>
      <c r="E89" s="7">
        <v>200</v>
      </c>
      <c r="F89" s="6"/>
      <c r="G89" s="7"/>
      <c r="H89" s="8">
        <v>2</v>
      </c>
      <c r="I89" s="18">
        <f t="shared" si="1"/>
        <v>400</v>
      </c>
      <c r="J89" s="6"/>
    </row>
    <row r="90" spans="2:10" x14ac:dyDescent="0.2">
      <c r="B90" s="168"/>
      <c r="C90" s="5" t="s">
        <v>38</v>
      </c>
      <c r="D90" s="6" t="s">
        <v>12</v>
      </c>
      <c r="E90" s="7">
        <v>250</v>
      </c>
      <c r="F90" s="6"/>
      <c r="G90" s="7"/>
      <c r="H90" s="8">
        <v>1</v>
      </c>
      <c r="I90" s="18">
        <f t="shared" si="1"/>
        <v>250</v>
      </c>
      <c r="J90" s="6"/>
    </row>
    <row r="91" spans="2:10" hidden="1" x14ac:dyDescent="0.2">
      <c r="B91" s="168"/>
      <c r="C91" s="5"/>
      <c r="D91" s="6" t="s">
        <v>12</v>
      </c>
      <c r="E91" s="7"/>
      <c r="F91" s="6"/>
      <c r="G91" s="7"/>
      <c r="H91" s="8"/>
      <c r="I91" s="18">
        <f t="shared" si="1"/>
        <v>0</v>
      </c>
      <c r="J91" s="6"/>
    </row>
    <row r="92" spans="2:10" x14ac:dyDescent="0.2">
      <c r="B92" s="168"/>
      <c r="C92" s="5" t="s">
        <v>39</v>
      </c>
      <c r="D92" s="6" t="s">
        <v>12</v>
      </c>
      <c r="E92" s="7">
        <v>10</v>
      </c>
      <c r="F92" s="6"/>
      <c r="G92" s="7"/>
      <c r="H92" s="8">
        <v>5</v>
      </c>
      <c r="I92" s="18">
        <f t="shared" si="1"/>
        <v>50</v>
      </c>
      <c r="J92" s="6"/>
    </row>
    <row r="93" spans="2:10" x14ac:dyDescent="0.2">
      <c r="B93" s="168"/>
      <c r="C93" s="5" t="s">
        <v>40</v>
      </c>
      <c r="D93" s="6" t="s">
        <v>12</v>
      </c>
      <c r="E93" s="7">
        <v>6</v>
      </c>
      <c r="F93" s="6"/>
      <c r="G93" s="7"/>
      <c r="H93" s="8">
        <v>4</v>
      </c>
      <c r="I93" s="18">
        <f t="shared" si="1"/>
        <v>24</v>
      </c>
      <c r="J93" s="6"/>
    </row>
    <row r="94" spans="2:10" hidden="1" x14ac:dyDescent="0.2">
      <c r="B94" s="168"/>
      <c r="C94" s="5"/>
      <c r="D94" s="6" t="s">
        <v>12</v>
      </c>
      <c r="E94" s="7"/>
      <c r="F94" s="6"/>
      <c r="G94" s="7"/>
      <c r="H94" s="8"/>
      <c r="I94" s="18">
        <f t="shared" si="1"/>
        <v>0</v>
      </c>
      <c r="J94" s="6"/>
    </row>
    <row r="95" spans="2:10" hidden="1" x14ac:dyDescent="0.2">
      <c r="B95" s="168"/>
      <c r="C95" s="5"/>
      <c r="D95" s="6" t="s">
        <v>12</v>
      </c>
      <c r="E95" s="7"/>
      <c r="F95" s="6"/>
      <c r="G95" s="7"/>
      <c r="H95" s="8"/>
      <c r="I95" s="18">
        <f t="shared" si="1"/>
        <v>0</v>
      </c>
      <c r="J95" s="6"/>
    </row>
    <row r="96" spans="2:10" x14ac:dyDescent="0.2">
      <c r="B96" s="169"/>
      <c r="C96" s="5"/>
      <c r="D96" s="6" t="s">
        <v>12</v>
      </c>
      <c r="E96" s="7"/>
      <c r="F96" s="6"/>
      <c r="G96" s="7"/>
      <c r="H96" s="8"/>
      <c r="I96" s="18">
        <f t="shared" si="1"/>
        <v>0</v>
      </c>
      <c r="J96" s="6"/>
    </row>
    <row r="97" spans="2:10" x14ac:dyDescent="0.2">
      <c r="B97" s="6"/>
      <c r="C97" s="11" t="s">
        <v>15</v>
      </c>
      <c r="D97" s="6"/>
      <c r="E97" s="6"/>
      <c r="F97" s="6"/>
      <c r="G97" s="12">
        <f>SUM(G66:G88)</f>
        <v>0</v>
      </c>
      <c r="H97" s="6"/>
      <c r="I97" s="19">
        <f>SUM(I66:I96)</f>
        <v>3515</v>
      </c>
      <c r="J97" s="6"/>
    </row>
    <row r="98" spans="2:10" x14ac:dyDescent="0.2">
      <c r="B98" s="6"/>
      <c r="C98" s="11" t="s">
        <v>184</v>
      </c>
      <c r="D98" s="6"/>
      <c r="E98" s="6"/>
      <c r="F98" s="6"/>
      <c r="G98" s="12"/>
      <c r="H98" s="6"/>
      <c r="I98" s="19">
        <f>(I20+I64+I97)*0.18</f>
        <v>6498.7199999999993</v>
      </c>
      <c r="J98" s="6"/>
    </row>
    <row r="99" spans="2:10" x14ac:dyDescent="0.2">
      <c r="B99" s="11"/>
      <c r="C99" s="11" t="s">
        <v>41</v>
      </c>
      <c r="D99" s="11"/>
      <c r="E99" s="11"/>
      <c r="F99" s="11"/>
      <c r="G99" s="12">
        <f>SUM(G20,G64,G97)</f>
        <v>300</v>
      </c>
      <c r="H99" s="11"/>
      <c r="I99" s="19">
        <f>SUM(I98,I97,I64,I20)</f>
        <v>42602.720000000001</v>
      </c>
      <c r="J99" s="6"/>
    </row>
    <row r="100" spans="2:10" x14ac:dyDescent="0.2">
      <c r="B100" s="13"/>
      <c r="C100" s="13"/>
      <c r="D100" s="13"/>
      <c r="E100" s="13"/>
      <c r="F100" s="13"/>
      <c r="G100" s="13"/>
      <c r="H100" s="13"/>
      <c r="I100" s="14"/>
    </row>
    <row r="101" spans="2:10" x14ac:dyDescent="0.2">
      <c r="B101" s="13"/>
      <c r="C101" s="13"/>
      <c r="D101" s="13"/>
      <c r="E101" s="13"/>
      <c r="F101" s="13"/>
      <c r="G101" s="13"/>
      <c r="H101" s="13"/>
      <c r="I101" s="14"/>
    </row>
    <row r="102" spans="2:10" x14ac:dyDescent="0.2">
      <c r="B102" s="13"/>
      <c r="C102" s="13"/>
      <c r="D102" s="13"/>
      <c r="E102" s="13"/>
      <c r="F102" s="13"/>
      <c r="G102" s="13"/>
      <c r="H102" s="13"/>
      <c r="I102" s="14"/>
    </row>
    <row r="103" spans="2:10" x14ac:dyDescent="0.2">
      <c r="B103" s="13"/>
      <c r="C103" s="13"/>
      <c r="D103" s="13"/>
      <c r="E103" s="13"/>
      <c r="F103" s="13"/>
      <c r="G103" s="13"/>
      <c r="H103" s="13"/>
      <c r="I103" s="14"/>
    </row>
    <row r="104" spans="2:10" x14ac:dyDescent="0.2">
      <c r="B104" s="13"/>
      <c r="C104" s="13"/>
      <c r="D104" s="13"/>
      <c r="E104" s="13"/>
      <c r="F104" s="13"/>
      <c r="G104" s="13"/>
      <c r="H104" s="13"/>
      <c r="I104" s="14"/>
    </row>
    <row r="105" spans="2:10" x14ac:dyDescent="0.2">
      <c r="I105" s="15"/>
    </row>
    <row r="106" spans="2:10" x14ac:dyDescent="0.2">
      <c r="I106" s="15"/>
    </row>
  </sheetData>
  <mergeCells count="19">
    <mergeCell ref="B2:J2"/>
    <mergeCell ref="B3:J3"/>
    <mergeCell ref="B5:B6"/>
    <mergeCell ref="C5:C6"/>
    <mergeCell ref="D5:D6"/>
    <mergeCell ref="E5:E6"/>
    <mergeCell ref="F5:G5"/>
    <mergeCell ref="H5:I5"/>
    <mergeCell ref="J5:J6"/>
    <mergeCell ref="B65:I65"/>
    <mergeCell ref="B66:B77"/>
    <mergeCell ref="B78:B88"/>
    <mergeCell ref="B89:B96"/>
    <mergeCell ref="B7:I7"/>
    <mergeCell ref="B8:B11"/>
    <mergeCell ref="B12:B19"/>
    <mergeCell ref="B21:I21"/>
    <mergeCell ref="B22:B34"/>
    <mergeCell ref="B35:B63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workbookViewId="0">
      <selection activeCell="B2" sqref="B2:J99"/>
    </sheetView>
  </sheetViews>
  <sheetFormatPr defaultRowHeight="12.75" x14ac:dyDescent="0.2"/>
  <cols>
    <col min="1" max="2" width="9.140625" style="1"/>
    <col min="3" max="3" width="50.140625" style="1" customWidth="1"/>
    <col min="4" max="5" width="9.140625" style="1"/>
    <col min="6" max="6" width="11.140625" style="1" customWidth="1"/>
    <col min="7" max="7" width="12.7109375" style="1" customWidth="1"/>
    <col min="8" max="16384" width="9.140625" style="1"/>
  </cols>
  <sheetData>
    <row r="1" spans="2:7" x14ac:dyDescent="0.2">
      <c r="E1" s="172" t="s">
        <v>155</v>
      </c>
      <c r="F1" s="172"/>
      <c r="G1" s="172"/>
    </row>
    <row r="2" spans="2:7" x14ac:dyDescent="0.2">
      <c r="E2" s="172" t="s">
        <v>156</v>
      </c>
      <c r="F2" s="172"/>
      <c r="G2" s="172"/>
    </row>
    <row r="3" spans="2:7" x14ac:dyDescent="0.2">
      <c r="E3" s="172" t="s">
        <v>157</v>
      </c>
      <c r="F3" s="172"/>
      <c r="G3" s="172"/>
    </row>
    <row r="4" spans="2:7" x14ac:dyDescent="0.2">
      <c r="E4" s="1" t="s">
        <v>158</v>
      </c>
      <c r="G4" s="65" t="s">
        <v>159</v>
      </c>
    </row>
    <row r="6" spans="2:7" x14ac:dyDescent="0.2">
      <c r="B6" s="171" t="s">
        <v>152</v>
      </c>
      <c r="C6" s="171"/>
      <c r="D6" s="171"/>
      <c r="E6" s="171"/>
      <c r="F6" s="171"/>
      <c r="G6" s="171"/>
    </row>
    <row r="7" spans="2:7" x14ac:dyDescent="0.2">
      <c r="B7" s="171" t="s">
        <v>153</v>
      </c>
      <c r="C7" s="171"/>
      <c r="D7" s="171"/>
      <c r="E7" s="171"/>
      <c r="F7" s="171"/>
      <c r="G7" s="171"/>
    </row>
    <row r="8" spans="2:7" x14ac:dyDescent="0.2">
      <c r="B8" s="171" t="s">
        <v>154</v>
      </c>
      <c r="C8" s="171"/>
      <c r="D8" s="171"/>
      <c r="E8" s="171"/>
      <c r="F8" s="171"/>
      <c r="G8" s="171"/>
    </row>
    <row r="9" spans="2:7" x14ac:dyDescent="0.2">
      <c r="C9" s="67" t="s">
        <v>165</v>
      </c>
    </row>
    <row r="10" spans="2:7" ht="25.5" x14ac:dyDescent="0.2">
      <c r="B10" s="4" t="s">
        <v>144</v>
      </c>
      <c r="C10" s="4" t="s">
        <v>145</v>
      </c>
      <c r="D10" s="4" t="s">
        <v>146</v>
      </c>
      <c r="E10" s="4" t="s">
        <v>147</v>
      </c>
      <c r="F10" s="4" t="s">
        <v>148</v>
      </c>
      <c r="G10" s="4" t="s">
        <v>149</v>
      </c>
    </row>
    <row r="11" spans="2:7" x14ac:dyDescent="0.2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</row>
    <row r="12" spans="2:7" x14ac:dyDescent="0.2">
      <c r="B12" s="173" t="s">
        <v>13</v>
      </c>
      <c r="C12" s="173"/>
      <c r="D12" s="173"/>
      <c r="E12" s="173"/>
      <c r="F12" s="173"/>
      <c r="G12" s="173"/>
    </row>
    <row r="13" spans="2:7" x14ac:dyDescent="0.2">
      <c r="B13" s="6"/>
      <c r="C13" s="6"/>
      <c r="D13" s="6"/>
      <c r="E13" s="6"/>
      <c r="F13" s="6"/>
      <c r="G13" s="6"/>
    </row>
    <row r="14" spans="2:7" x14ac:dyDescent="0.2">
      <c r="B14" s="6"/>
      <c r="C14" s="6"/>
      <c r="D14" s="6"/>
      <c r="E14" s="6"/>
      <c r="F14" s="6"/>
      <c r="G14" s="6"/>
    </row>
    <row r="15" spans="2:7" x14ac:dyDescent="0.2">
      <c r="B15" s="6"/>
      <c r="C15" s="6"/>
      <c r="D15" s="6"/>
      <c r="E15" s="6"/>
      <c r="F15" s="6"/>
      <c r="G15" s="6"/>
    </row>
    <row r="16" spans="2:7" x14ac:dyDescent="0.2">
      <c r="B16" s="6"/>
      <c r="C16" s="6"/>
      <c r="D16" s="6"/>
      <c r="E16" s="6"/>
      <c r="F16" s="6"/>
      <c r="G16" s="6"/>
    </row>
    <row r="17" spans="2:7" x14ac:dyDescent="0.2">
      <c r="B17" s="6"/>
      <c r="C17" s="6"/>
      <c r="D17" s="6"/>
      <c r="E17" s="6"/>
      <c r="F17" s="6"/>
      <c r="G17" s="6"/>
    </row>
    <row r="18" spans="2:7" x14ac:dyDescent="0.2">
      <c r="B18" s="173" t="s">
        <v>150</v>
      </c>
      <c r="C18" s="173"/>
      <c r="D18" s="173"/>
      <c r="E18" s="173"/>
      <c r="F18" s="173"/>
      <c r="G18" s="173"/>
    </row>
    <row r="19" spans="2:7" x14ac:dyDescent="0.2">
      <c r="B19" s="6"/>
      <c r="C19" s="6"/>
      <c r="D19" s="6"/>
      <c r="E19" s="6"/>
      <c r="F19" s="6"/>
      <c r="G19" s="6"/>
    </row>
    <row r="20" spans="2:7" x14ac:dyDescent="0.2">
      <c r="B20" s="6"/>
      <c r="C20" s="6"/>
      <c r="D20" s="6"/>
      <c r="E20" s="6"/>
      <c r="F20" s="6"/>
      <c r="G20" s="6"/>
    </row>
    <row r="21" spans="2:7" x14ac:dyDescent="0.2">
      <c r="B21" s="6"/>
      <c r="C21" s="6"/>
      <c r="D21" s="6"/>
      <c r="E21" s="6"/>
      <c r="F21" s="6"/>
      <c r="G21" s="6"/>
    </row>
    <row r="22" spans="2:7" x14ac:dyDescent="0.2">
      <c r="B22" s="6"/>
      <c r="C22" s="6"/>
      <c r="D22" s="6"/>
      <c r="E22" s="6"/>
      <c r="F22" s="6"/>
      <c r="G22" s="6"/>
    </row>
    <row r="23" spans="2:7" x14ac:dyDescent="0.2">
      <c r="B23" s="6"/>
      <c r="C23" s="6"/>
      <c r="D23" s="6"/>
      <c r="E23" s="6"/>
      <c r="F23" s="6"/>
      <c r="G23" s="6"/>
    </row>
    <row r="24" spans="2:7" x14ac:dyDescent="0.2">
      <c r="B24" s="173" t="s">
        <v>151</v>
      </c>
      <c r="C24" s="173"/>
      <c r="D24" s="173"/>
      <c r="E24" s="173"/>
      <c r="F24" s="173"/>
      <c r="G24" s="173"/>
    </row>
    <row r="25" spans="2:7" x14ac:dyDescent="0.2">
      <c r="B25" s="6" t="s">
        <v>83</v>
      </c>
      <c r="C25" s="6"/>
      <c r="D25" s="6" t="s">
        <v>12</v>
      </c>
      <c r="E25" s="6"/>
      <c r="F25" s="6"/>
      <c r="G25" s="6">
        <f>F25*E25</f>
        <v>0</v>
      </c>
    </row>
    <row r="26" spans="2:7" x14ac:dyDescent="0.2">
      <c r="B26" s="6" t="s">
        <v>93</v>
      </c>
      <c r="C26" s="6" t="s">
        <v>21</v>
      </c>
      <c r="D26" s="6" t="s">
        <v>12</v>
      </c>
      <c r="E26" s="6">
        <v>1</v>
      </c>
      <c r="F26" s="6">
        <v>42</v>
      </c>
      <c r="G26" s="6">
        <f>F26*E26</f>
        <v>42</v>
      </c>
    </row>
    <row r="27" spans="2:7" x14ac:dyDescent="0.2">
      <c r="B27" s="6"/>
      <c r="C27" s="6"/>
      <c r="D27" s="6"/>
      <c r="E27" s="6"/>
      <c r="F27" s="6"/>
      <c r="G27" s="6"/>
    </row>
    <row r="28" spans="2:7" x14ac:dyDescent="0.2">
      <c r="B28" s="6"/>
      <c r="C28" s="6"/>
      <c r="D28" s="6"/>
      <c r="E28" s="6"/>
      <c r="F28" s="6"/>
      <c r="G28" s="6"/>
    </row>
    <row r="29" spans="2:7" x14ac:dyDescent="0.2">
      <c r="B29" s="6"/>
      <c r="C29" s="6"/>
      <c r="D29" s="6"/>
      <c r="E29" s="6"/>
      <c r="F29" s="6"/>
      <c r="G29" s="6"/>
    </row>
    <row r="30" spans="2:7" x14ac:dyDescent="0.2">
      <c r="B30" s="173" t="s">
        <v>160</v>
      </c>
      <c r="C30" s="173"/>
      <c r="D30" s="173"/>
      <c r="E30" s="173"/>
      <c r="F30" s="173"/>
      <c r="G30" s="173"/>
    </row>
    <row r="31" spans="2:7" x14ac:dyDescent="0.2">
      <c r="B31" s="6" t="s">
        <v>83</v>
      </c>
      <c r="C31" s="6" t="s">
        <v>29</v>
      </c>
      <c r="D31" s="6" t="s">
        <v>12</v>
      </c>
      <c r="E31" s="6">
        <v>1</v>
      </c>
      <c r="F31" s="6">
        <v>25.274999999999999</v>
      </c>
      <c r="G31" s="6">
        <f>F31*E31</f>
        <v>25.274999999999999</v>
      </c>
    </row>
    <row r="32" spans="2:7" x14ac:dyDescent="0.2">
      <c r="B32" s="6" t="s">
        <v>93</v>
      </c>
      <c r="C32" s="6" t="s">
        <v>30</v>
      </c>
      <c r="D32" s="6" t="s">
        <v>12</v>
      </c>
      <c r="E32" s="6">
        <v>1</v>
      </c>
      <c r="F32" s="6">
        <v>11.5</v>
      </c>
      <c r="G32" s="6">
        <f t="shared" ref="G32:G37" si="0">F32*E32</f>
        <v>11.5</v>
      </c>
    </row>
    <row r="33" spans="2:7" x14ac:dyDescent="0.2">
      <c r="B33" s="6" t="s">
        <v>97</v>
      </c>
      <c r="C33" s="6" t="s">
        <v>31</v>
      </c>
      <c r="D33" s="6" t="s">
        <v>12</v>
      </c>
      <c r="E33" s="6">
        <v>1</v>
      </c>
      <c r="F33" s="6">
        <v>20</v>
      </c>
      <c r="G33" s="6">
        <f t="shared" si="0"/>
        <v>20</v>
      </c>
    </row>
    <row r="34" spans="2:7" x14ac:dyDescent="0.2">
      <c r="B34" s="6" t="s">
        <v>107</v>
      </c>
      <c r="C34" s="6" t="s">
        <v>142</v>
      </c>
      <c r="D34" s="6" t="s">
        <v>12</v>
      </c>
      <c r="E34" s="6">
        <v>1</v>
      </c>
      <c r="F34" s="6">
        <v>40.56</v>
      </c>
      <c r="G34" s="6">
        <f t="shared" si="0"/>
        <v>40.56</v>
      </c>
    </row>
    <row r="35" spans="2:7" x14ac:dyDescent="0.2">
      <c r="B35" s="6" t="s">
        <v>127</v>
      </c>
      <c r="C35" s="6" t="s">
        <v>27</v>
      </c>
      <c r="D35" s="6" t="s">
        <v>12</v>
      </c>
      <c r="E35" s="6">
        <v>0.5</v>
      </c>
      <c r="F35" s="6">
        <v>20</v>
      </c>
      <c r="G35" s="6">
        <f t="shared" si="0"/>
        <v>10</v>
      </c>
    </row>
    <row r="36" spans="2:7" x14ac:dyDescent="0.2">
      <c r="B36" s="6" t="s">
        <v>161</v>
      </c>
      <c r="C36" s="6" t="s">
        <v>167</v>
      </c>
      <c r="D36" s="6" t="s">
        <v>12</v>
      </c>
      <c r="E36" s="6"/>
      <c r="F36" s="6"/>
      <c r="G36" s="6">
        <f t="shared" si="0"/>
        <v>0</v>
      </c>
    </row>
    <row r="37" spans="2:7" x14ac:dyDescent="0.2">
      <c r="B37" s="6"/>
      <c r="C37" s="6"/>
      <c r="D37" s="6"/>
      <c r="E37" s="6"/>
      <c r="F37" s="6"/>
      <c r="G37" s="6">
        <f t="shared" si="0"/>
        <v>0</v>
      </c>
    </row>
    <row r="38" spans="2:7" x14ac:dyDescent="0.2">
      <c r="B38" s="6"/>
      <c r="C38" s="6"/>
      <c r="D38" s="6"/>
      <c r="E38" s="6"/>
      <c r="F38" s="6"/>
      <c r="G38" s="6"/>
    </row>
    <row r="39" spans="2:7" x14ac:dyDescent="0.2">
      <c r="B39" s="6"/>
      <c r="C39" s="6"/>
      <c r="D39" s="6"/>
      <c r="E39" s="6"/>
      <c r="F39" s="6"/>
      <c r="G39" s="6"/>
    </row>
    <row r="40" spans="2:7" x14ac:dyDescent="0.2">
      <c r="B40" s="11"/>
      <c r="C40" s="11" t="s">
        <v>162</v>
      </c>
      <c r="D40" s="11"/>
      <c r="E40" s="11"/>
      <c r="F40" s="11"/>
      <c r="G40" s="11">
        <f>SUM(G13:G17,G19:G23,G25:G29,G31:G38)</f>
        <v>149.33500000000001</v>
      </c>
    </row>
  </sheetData>
  <mergeCells count="10">
    <mergeCell ref="E3:G3"/>
    <mergeCell ref="E2:G2"/>
    <mergeCell ref="E1:G1"/>
    <mergeCell ref="B30:G30"/>
    <mergeCell ref="B12:G12"/>
    <mergeCell ref="B18:G18"/>
    <mergeCell ref="B24:G24"/>
    <mergeCell ref="B8:G8"/>
    <mergeCell ref="B7:G7"/>
    <mergeCell ref="B6:G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topLeftCell="A4" workbookViewId="0">
      <selection activeCell="B2" sqref="B2:J99"/>
    </sheetView>
  </sheetViews>
  <sheetFormatPr defaultRowHeight="12.75" x14ac:dyDescent="0.2"/>
  <cols>
    <col min="1" max="2" width="9.140625" style="1"/>
    <col min="3" max="3" width="50.140625" style="1" customWidth="1"/>
    <col min="4" max="5" width="9.140625" style="1"/>
    <col min="6" max="6" width="11.140625" style="1" customWidth="1"/>
    <col min="7" max="7" width="12.7109375" style="1" customWidth="1"/>
    <col min="8" max="16384" width="9.140625" style="1"/>
  </cols>
  <sheetData>
    <row r="1" spans="2:7" x14ac:dyDescent="0.2">
      <c r="E1" s="172" t="s">
        <v>155</v>
      </c>
      <c r="F1" s="172"/>
      <c r="G1" s="172"/>
    </row>
    <row r="2" spans="2:7" x14ac:dyDescent="0.2">
      <c r="E2" s="172" t="s">
        <v>156</v>
      </c>
      <c r="F2" s="172"/>
      <c r="G2" s="172"/>
    </row>
    <row r="3" spans="2:7" x14ac:dyDescent="0.2">
      <c r="E3" s="172" t="s">
        <v>157</v>
      </c>
      <c r="F3" s="172"/>
      <c r="G3" s="172"/>
    </row>
    <row r="4" spans="2:7" x14ac:dyDescent="0.2">
      <c r="E4" s="1" t="s">
        <v>158</v>
      </c>
      <c r="G4" s="65" t="s">
        <v>159</v>
      </c>
    </row>
    <row r="6" spans="2:7" x14ac:dyDescent="0.2">
      <c r="B6" s="171" t="s">
        <v>152</v>
      </c>
      <c r="C6" s="171"/>
      <c r="D6" s="171"/>
      <c r="E6" s="171"/>
      <c r="F6" s="171"/>
      <c r="G6" s="171"/>
    </row>
    <row r="7" spans="2:7" x14ac:dyDescent="0.2">
      <c r="B7" s="171" t="s">
        <v>153</v>
      </c>
      <c r="C7" s="171"/>
      <c r="D7" s="171"/>
      <c r="E7" s="171"/>
      <c r="F7" s="171"/>
      <c r="G7" s="171"/>
    </row>
    <row r="8" spans="2:7" x14ac:dyDescent="0.2">
      <c r="B8" s="171" t="s">
        <v>154</v>
      </c>
      <c r="C8" s="171"/>
      <c r="D8" s="171"/>
      <c r="E8" s="171"/>
      <c r="F8" s="171"/>
      <c r="G8" s="171"/>
    </row>
    <row r="9" spans="2:7" x14ac:dyDescent="0.2">
      <c r="C9" s="67" t="s">
        <v>164</v>
      </c>
    </row>
    <row r="10" spans="2:7" ht="25.5" x14ac:dyDescent="0.2">
      <c r="B10" s="4" t="s">
        <v>144</v>
      </c>
      <c r="C10" s="4" t="s">
        <v>145</v>
      </c>
      <c r="D10" s="4" t="s">
        <v>146</v>
      </c>
      <c r="E10" s="4" t="s">
        <v>147</v>
      </c>
      <c r="F10" s="4" t="s">
        <v>148</v>
      </c>
      <c r="G10" s="4" t="s">
        <v>149</v>
      </c>
    </row>
    <row r="11" spans="2:7" x14ac:dyDescent="0.2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</row>
    <row r="12" spans="2:7" x14ac:dyDescent="0.2">
      <c r="B12" s="173" t="s">
        <v>13</v>
      </c>
      <c r="C12" s="173"/>
      <c r="D12" s="173"/>
      <c r="E12" s="173"/>
      <c r="F12" s="173"/>
      <c r="G12" s="173"/>
    </row>
    <row r="13" spans="2:7" x14ac:dyDescent="0.2">
      <c r="B13" s="6"/>
      <c r="C13" s="6"/>
      <c r="D13" s="6"/>
      <c r="E13" s="6"/>
      <c r="F13" s="6"/>
      <c r="G13" s="6"/>
    </row>
    <row r="14" spans="2:7" x14ac:dyDescent="0.2">
      <c r="B14" s="6"/>
      <c r="C14" s="6"/>
      <c r="D14" s="6"/>
      <c r="E14" s="6"/>
      <c r="F14" s="6"/>
      <c r="G14" s="6"/>
    </row>
    <row r="15" spans="2:7" x14ac:dyDescent="0.2">
      <c r="B15" s="6"/>
      <c r="C15" s="6"/>
      <c r="D15" s="6"/>
      <c r="E15" s="6"/>
      <c r="F15" s="6"/>
      <c r="G15" s="6"/>
    </row>
    <row r="16" spans="2:7" x14ac:dyDescent="0.2">
      <c r="B16" s="6"/>
      <c r="C16" s="6"/>
      <c r="D16" s="6"/>
      <c r="E16" s="6"/>
      <c r="F16" s="6"/>
      <c r="G16" s="6"/>
    </row>
    <row r="17" spans="2:7" x14ac:dyDescent="0.2">
      <c r="B17" s="6"/>
      <c r="C17" s="6"/>
      <c r="D17" s="6"/>
      <c r="E17" s="6"/>
      <c r="F17" s="6"/>
      <c r="G17" s="6"/>
    </row>
    <row r="18" spans="2:7" x14ac:dyDescent="0.2">
      <c r="B18" s="173" t="s">
        <v>150</v>
      </c>
      <c r="C18" s="173"/>
      <c r="D18" s="173"/>
      <c r="E18" s="173"/>
      <c r="F18" s="173"/>
      <c r="G18" s="173"/>
    </row>
    <row r="19" spans="2:7" x14ac:dyDescent="0.2">
      <c r="B19" s="6"/>
      <c r="C19" s="6"/>
      <c r="D19" s="6"/>
      <c r="E19" s="6"/>
      <c r="F19" s="6"/>
      <c r="G19" s="6"/>
    </row>
    <row r="20" spans="2:7" x14ac:dyDescent="0.2">
      <c r="B20" s="6"/>
      <c r="C20" s="6"/>
      <c r="D20" s="6"/>
      <c r="E20" s="6"/>
      <c r="F20" s="6"/>
      <c r="G20" s="6"/>
    </row>
    <row r="21" spans="2:7" x14ac:dyDescent="0.2">
      <c r="B21" s="6"/>
      <c r="C21" s="6"/>
      <c r="D21" s="6"/>
      <c r="E21" s="6"/>
      <c r="F21" s="6"/>
      <c r="G21" s="6"/>
    </row>
    <row r="22" spans="2:7" x14ac:dyDescent="0.2">
      <c r="B22" s="6"/>
      <c r="C22" s="6"/>
      <c r="D22" s="6"/>
      <c r="E22" s="6"/>
      <c r="F22" s="6"/>
      <c r="G22" s="6"/>
    </row>
    <row r="23" spans="2:7" x14ac:dyDescent="0.2">
      <c r="B23" s="6"/>
      <c r="C23" s="6"/>
      <c r="D23" s="6"/>
      <c r="E23" s="6"/>
      <c r="F23" s="6"/>
      <c r="G23" s="6"/>
    </row>
    <row r="24" spans="2:7" x14ac:dyDescent="0.2">
      <c r="B24" s="173" t="s">
        <v>151</v>
      </c>
      <c r="C24" s="173"/>
      <c r="D24" s="173"/>
      <c r="E24" s="173"/>
      <c r="F24" s="173"/>
      <c r="G24" s="173"/>
    </row>
    <row r="25" spans="2:7" x14ac:dyDescent="0.2">
      <c r="B25" s="6" t="s">
        <v>83</v>
      </c>
      <c r="C25" s="6"/>
      <c r="D25" s="6" t="s">
        <v>12</v>
      </c>
      <c r="E25" s="6"/>
      <c r="F25" s="6"/>
      <c r="G25" s="6">
        <f>F25*E25</f>
        <v>0</v>
      </c>
    </row>
    <row r="26" spans="2:7" x14ac:dyDescent="0.2">
      <c r="B26" s="6" t="s">
        <v>93</v>
      </c>
      <c r="C26" s="6" t="s">
        <v>21</v>
      </c>
      <c r="D26" s="6" t="s">
        <v>12</v>
      </c>
      <c r="E26" s="6"/>
      <c r="F26" s="6"/>
      <c r="G26" s="6"/>
    </row>
    <row r="27" spans="2:7" x14ac:dyDescent="0.2">
      <c r="B27" s="6"/>
      <c r="C27" s="6"/>
      <c r="D27" s="6"/>
      <c r="E27" s="6"/>
      <c r="F27" s="6"/>
      <c r="G27" s="6"/>
    </row>
    <row r="28" spans="2:7" x14ac:dyDescent="0.2">
      <c r="B28" s="6"/>
      <c r="C28" s="6"/>
      <c r="D28" s="6"/>
      <c r="E28" s="6"/>
      <c r="F28" s="6"/>
      <c r="G28" s="6"/>
    </row>
    <row r="29" spans="2:7" x14ac:dyDescent="0.2">
      <c r="B29" s="6"/>
      <c r="C29" s="6"/>
      <c r="D29" s="6"/>
      <c r="E29" s="6"/>
      <c r="F29" s="6"/>
      <c r="G29" s="6"/>
    </row>
    <row r="30" spans="2:7" x14ac:dyDescent="0.2">
      <c r="B30" s="173" t="s">
        <v>160</v>
      </c>
      <c r="C30" s="173"/>
      <c r="D30" s="173"/>
      <c r="E30" s="173"/>
      <c r="F30" s="173"/>
      <c r="G30" s="173"/>
    </row>
    <row r="31" spans="2:7" x14ac:dyDescent="0.2">
      <c r="B31" s="6" t="s">
        <v>83</v>
      </c>
      <c r="C31" s="6" t="s">
        <v>29</v>
      </c>
      <c r="D31" s="6" t="s">
        <v>12</v>
      </c>
      <c r="E31" s="6">
        <v>1</v>
      </c>
      <c r="F31" s="6">
        <v>25.274999999999999</v>
      </c>
      <c r="G31" s="6">
        <f>F31*E31</f>
        <v>25.274999999999999</v>
      </c>
    </row>
    <row r="32" spans="2:7" x14ac:dyDescent="0.2">
      <c r="B32" s="6" t="s">
        <v>93</v>
      </c>
      <c r="C32" s="6" t="s">
        <v>30</v>
      </c>
      <c r="D32" s="6" t="s">
        <v>12</v>
      </c>
      <c r="E32" s="6">
        <v>1</v>
      </c>
      <c r="F32" s="6">
        <v>11.5</v>
      </c>
      <c r="G32" s="6">
        <f t="shared" ref="G32:G37" si="0">F32*E32</f>
        <v>11.5</v>
      </c>
    </row>
    <row r="33" spans="2:7" x14ac:dyDescent="0.2">
      <c r="B33" s="6" t="s">
        <v>97</v>
      </c>
      <c r="C33" s="6" t="s">
        <v>31</v>
      </c>
      <c r="D33" s="6" t="s">
        <v>12</v>
      </c>
      <c r="E33" s="6"/>
      <c r="F33" s="6"/>
      <c r="G33" s="6"/>
    </row>
    <row r="34" spans="2:7" x14ac:dyDescent="0.2">
      <c r="B34" s="6" t="s">
        <v>107</v>
      </c>
      <c r="C34" s="6" t="s">
        <v>142</v>
      </c>
      <c r="D34" s="6" t="s">
        <v>12</v>
      </c>
      <c r="E34" s="6"/>
      <c r="F34" s="6"/>
      <c r="G34" s="6"/>
    </row>
    <row r="35" spans="2:7" x14ac:dyDescent="0.2">
      <c r="B35" s="6" t="s">
        <v>127</v>
      </c>
      <c r="C35" s="6" t="s">
        <v>27</v>
      </c>
      <c r="D35" s="6" t="s">
        <v>12</v>
      </c>
      <c r="E35" s="6">
        <v>0.5</v>
      </c>
      <c r="F35" s="6">
        <v>20</v>
      </c>
      <c r="G35" s="6">
        <f t="shared" si="0"/>
        <v>10</v>
      </c>
    </row>
    <row r="36" spans="2:7" x14ac:dyDescent="0.2">
      <c r="B36" s="6" t="s">
        <v>161</v>
      </c>
      <c r="C36" s="6" t="s">
        <v>167</v>
      </c>
      <c r="D36" s="6" t="s">
        <v>12</v>
      </c>
      <c r="E36" s="6"/>
      <c r="F36" s="6"/>
      <c r="G36" s="6">
        <f t="shared" si="0"/>
        <v>0</v>
      </c>
    </row>
    <row r="37" spans="2:7" x14ac:dyDescent="0.2">
      <c r="B37" s="6"/>
      <c r="C37" s="6"/>
      <c r="D37" s="6"/>
      <c r="E37" s="6"/>
      <c r="F37" s="6"/>
      <c r="G37" s="6">
        <f t="shared" si="0"/>
        <v>0</v>
      </c>
    </row>
    <row r="38" spans="2:7" x14ac:dyDescent="0.2">
      <c r="B38" s="6"/>
      <c r="C38" s="6"/>
      <c r="D38" s="6"/>
      <c r="E38" s="6"/>
      <c r="F38" s="6"/>
      <c r="G38" s="6"/>
    </row>
    <row r="39" spans="2:7" x14ac:dyDescent="0.2">
      <c r="B39" s="6"/>
      <c r="C39" s="6"/>
      <c r="D39" s="6"/>
      <c r="E39" s="6"/>
      <c r="F39" s="6"/>
      <c r="G39" s="6"/>
    </row>
    <row r="40" spans="2:7" x14ac:dyDescent="0.2">
      <c r="B40" s="11"/>
      <c r="C40" s="11" t="s">
        <v>162</v>
      </c>
      <c r="D40" s="11"/>
      <c r="E40" s="11"/>
      <c r="F40" s="11"/>
      <c r="G40" s="11">
        <f>SUM(G13:G17,G19:G23,G25:G29,G31:G38)</f>
        <v>46.774999999999999</v>
      </c>
    </row>
  </sheetData>
  <mergeCells count="10">
    <mergeCell ref="B12:G12"/>
    <mergeCell ref="B18:G18"/>
    <mergeCell ref="B24:G24"/>
    <mergeCell ref="B30:G30"/>
    <mergeCell ref="E1:G1"/>
    <mergeCell ref="E2:G2"/>
    <mergeCell ref="E3:G3"/>
    <mergeCell ref="B6:G6"/>
    <mergeCell ref="B7:G7"/>
    <mergeCell ref="B8:G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workbookViewId="0">
      <selection activeCell="B2" sqref="B2:J99"/>
    </sheetView>
  </sheetViews>
  <sheetFormatPr defaultRowHeight="12.75" x14ac:dyDescent="0.2"/>
  <cols>
    <col min="1" max="2" width="9.140625" style="1"/>
    <col min="3" max="3" width="50.140625" style="1" customWidth="1"/>
    <col min="4" max="5" width="9.140625" style="1"/>
    <col min="6" max="6" width="11.140625" style="1" customWidth="1"/>
    <col min="7" max="7" width="12.7109375" style="1" customWidth="1"/>
    <col min="8" max="16384" width="9.140625" style="1"/>
  </cols>
  <sheetData>
    <row r="1" spans="2:7" x14ac:dyDescent="0.2">
      <c r="E1" s="172" t="s">
        <v>155</v>
      </c>
      <c r="F1" s="172"/>
      <c r="G1" s="172"/>
    </row>
    <row r="2" spans="2:7" x14ac:dyDescent="0.2">
      <c r="E2" s="172" t="s">
        <v>156</v>
      </c>
      <c r="F2" s="172"/>
      <c r="G2" s="172"/>
    </row>
    <row r="3" spans="2:7" x14ac:dyDescent="0.2">
      <c r="E3" s="172" t="s">
        <v>157</v>
      </c>
      <c r="F3" s="172"/>
      <c r="G3" s="172"/>
    </row>
    <row r="4" spans="2:7" x14ac:dyDescent="0.2">
      <c r="E4" s="1" t="s">
        <v>158</v>
      </c>
      <c r="G4" s="65" t="s">
        <v>159</v>
      </c>
    </row>
    <row r="6" spans="2:7" x14ac:dyDescent="0.2">
      <c r="B6" s="171" t="s">
        <v>152</v>
      </c>
      <c r="C6" s="171"/>
      <c r="D6" s="171"/>
      <c r="E6" s="171"/>
      <c r="F6" s="171"/>
      <c r="G6" s="171"/>
    </row>
    <row r="7" spans="2:7" x14ac:dyDescent="0.2">
      <c r="B7" s="171" t="s">
        <v>153</v>
      </c>
      <c r="C7" s="171"/>
      <c r="D7" s="171"/>
      <c r="E7" s="171"/>
      <c r="F7" s="171"/>
      <c r="G7" s="171"/>
    </row>
    <row r="8" spans="2:7" x14ac:dyDescent="0.2">
      <c r="B8" s="171" t="s">
        <v>154</v>
      </c>
      <c r="C8" s="171"/>
      <c r="D8" s="171"/>
      <c r="E8" s="171"/>
      <c r="F8" s="171"/>
      <c r="G8" s="171"/>
    </row>
    <row r="9" spans="2:7" x14ac:dyDescent="0.2">
      <c r="C9" s="67" t="s">
        <v>163</v>
      </c>
    </row>
    <row r="10" spans="2:7" ht="25.5" x14ac:dyDescent="0.2">
      <c r="B10" s="4" t="s">
        <v>144</v>
      </c>
      <c r="C10" s="4" t="s">
        <v>145</v>
      </c>
      <c r="D10" s="4" t="s">
        <v>146</v>
      </c>
      <c r="E10" s="4" t="s">
        <v>147</v>
      </c>
      <c r="F10" s="4" t="s">
        <v>148</v>
      </c>
      <c r="G10" s="4" t="s">
        <v>149</v>
      </c>
    </row>
    <row r="11" spans="2:7" x14ac:dyDescent="0.2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</row>
    <row r="12" spans="2:7" x14ac:dyDescent="0.2">
      <c r="B12" s="173" t="s">
        <v>13</v>
      </c>
      <c r="C12" s="173"/>
      <c r="D12" s="173"/>
      <c r="E12" s="173"/>
      <c r="F12" s="173"/>
      <c r="G12" s="173"/>
    </row>
    <row r="13" spans="2:7" x14ac:dyDescent="0.2">
      <c r="B13" s="6"/>
      <c r="C13" s="6"/>
      <c r="D13" s="6"/>
      <c r="E13" s="6"/>
      <c r="F13" s="6"/>
      <c r="G13" s="6"/>
    </row>
    <row r="14" spans="2:7" x14ac:dyDescent="0.2">
      <c r="B14" s="6"/>
      <c r="C14" s="6"/>
      <c r="D14" s="6"/>
      <c r="E14" s="6"/>
      <c r="F14" s="6"/>
      <c r="G14" s="6"/>
    </row>
    <row r="15" spans="2:7" x14ac:dyDescent="0.2">
      <c r="B15" s="6"/>
      <c r="C15" s="6"/>
      <c r="D15" s="6"/>
      <c r="E15" s="6"/>
      <c r="F15" s="6"/>
      <c r="G15" s="6"/>
    </row>
    <row r="16" spans="2:7" x14ac:dyDescent="0.2">
      <c r="B16" s="6"/>
      <c r="C16" s="6"/>
      <c r="D16" s="6"/>
      <c r="E16" s="6"/>
      <c r="F16" s="6"/>
      <c r="G16" s="6"/>
    </row>
    <row r="17" spans="2:7" x14ac:dyDescent="0.2">
      <c r="B17" s="6"/>
      <c r="C17" s="6"/>
      <c r="D17" s="6"/>
      <c r="E17" s="6"/>
      <c r="F17" s="6"/>
      <c r="G17" s="6"/>
    </row>
    <row r="18" spans="2:7" x14ac:dyDescent="0.2">
      <c r="B18" s="173" t="s">
        <v>150</v>
      </c>
      <c r="C18" s="173"/>
      <c r="D18" s="173"/>
      <c r="E18" s="173"/>
      <c r="F18" s="173"/>
      <c r="G18" s="173"/>
    </row>
    <row r="19" spans="2:7" x14ac:dyDescent="0.2">
      <c r="B19" s="6"/>
      <c r="C19" s="6"/>
      <c r="D19" s="6"/>
      <c r="E19" s="6"/>
      <c r="F19" s="6"/>
      <c r="G19" s="6"/>
    </row>
    <row r="20" spans="2:7" x14ac:dyDescent="0.2">
      <c r="B20" s="6"/>
      <c r="C20" s="6"/>
      <c r="D20" s="6"/>
      <c r="E20" s="6"/>
      <c r="F20" s="6"/>
      <c r="G20" s="6"/>
    </row>
    <row r="21" spans="2:7" x14ac:dyDescent="0.2">
      <c r="B21" s="6"/>
      <c r="C21" s="6"/>
      <c r="D21" s="6"/>
      <c r="E21" s="6"/>
      <c r="F21" s="6"/>
      <c r="G21" s="6"/>
    </row>
    <row r="22" spans="2:7" x14ac:dyDescent="0.2">
      <c r="B22" s="6"/>
      <c r="C22" s="6"/>
      <c r="D22" s="6"/>
      <c r="E22" s="6"/>
      <c r="F22" s="6"/>
      <c r="G22" s="6"/>
    </row>
    <row r="23" spans="2:7" x14ac:dyDescent="0.2">
      <c r="B23" s="6"/>
      <c r="C23" s="6"/>
      <c r="D23" s="6"/>
      <c r="E23" s="6"/>
      <c r="F23" s="6"/>
      <c r="G23" s="6"/>
    </row>
    <row r="24" spans="2:7" x14ac:dyDescent="0.2">
      <c r="B24" s="173" t="s">
        <v>151</v>
      </c>
      <c r="C24" s="173"/>
      <c r="D24" s="173"/>
      <c r="E24" s="173"/>
      <c r="F24" s="173"/>
      <c r="G24" s="173"/>
    </row>
    <row r="25" spans="2:7" x14ac:dyDescent="0.2">
      <c r="B25" s="6" t="s">
        <v>83</v>
      </c>
      <c r="C25" s="6" t="s">
        <v>18</v>
      </c>
      <c r="D25" s="6" t="s">
        <v>166</v>
      </c>
      <c r="E25" s="6">
        <v>4</v>
      </c>
      <c r="F25" s="6">
        <v>58</v>
      </c>
      <c r="G25" s="6">
        <f>F25*E25</f>
        <v>232</v>
      </c>
    </row>
    <row r="26" spans="2:7" x14ac:dyDescent="0.2">
      <c r="B26" s="6" t="s">
        <v>93</v>
      </c>
      <c r="C26" s="6" t="s">
        <v>21</v>
      </c>
      <c r="D26" s="6" t="s">
        <v>12</v>
      </c>
      <c r="E26" s="6"/>
      <c r="F26" s="6"/>
      <c r="G26" s="6"/>
    </row>
    <row r="27" spans="2:7" x14ac:dyDescent="0.2">
      <c r="B27" s="6"/>
      <c r="C27" s="6"/>
      <c r="D27" s="6"/>
      <c r="E27" s="6"/>
      <c r="F27" s="6"/>
      <c r="G27" s="6"/>
    </row>
    <row r="28" spans="2:7" x14ac:dyDescent="0.2">
      <c r="B28" s="6"/>
      <c r="C28" s="6"/>
      <c r="D28" s="6"/>
      <c r="E28" s="6"/>
      <c r="F28" s="6"/>
      <c r="G28" s="6"/>
    </row>
    <row r="29" spans="2:7" x14ac:dyDescent="0.2">
      <c r="B29" s="6"/>
      <c r="C29" s="6"/>
      <c r="D29" s="6"/>
      <c r="E29" s="6"/>
      <c r="F29" s="6"/>
      <c r="G29" s="6"/>
    </row>
    <row r="30" spans="2:7" x14ac:dyDescent="0.2">
      <c r="B30" s="173" t="s">
        <v>160</v>
      </c>
      <c r="C30" s="173"/>
      <c r="D30" s="173"/>
      <c r="E30" s="173"/>
      <c r="F30" s="173"/>
      <c r="G30" s="173"/>
    </row>
    <row r="31" spans="2:7" x14ac:dyDescent="0.2">
      <c r="B31" s="6" t="s">
        <v>83</v>
      </c>
      <c r="C31" s="6" t="s">
        <v>29</v>
      </c>
      <c r="D31" s="6" t="s">
        <v>12</v>
      </c>
      <c r="E31" s="6"/>
      <c r="F31" s="6"/>
      <c r="G31" s="6">
        <f t="shared" ref="G31:G36" si="0">F31*E31</f>
        <v>0</v>
      </c>
    </row>
    <row r="32" spans="2:7" x14ac:dyDescent="0.2">
      <c r="B32" s="6" t="s">
        <v>93</v>
      </c>
      <c r="C32" s="6" t="s">
        <v>30</v>
      </c>
      <c r="D32" s="6" t="s">
        <v>12</v>
      </c>
      <c r="E32" s="6"/>
      <c r="F32" s="6"/>
      <c r="G32" s="6">
        <f t="shared" si="0"/>
        <v>0</v>
      </c>
    </row>
    <row r="33" spans="2:7" x14ac:dyDescent="0.2">
      <c r="B33" s="6" t="s">
        <v>97</v>
      </c>
      <c r="C33" s="6" t="s">
        <v>31</v>
      </c>
      <c r="D33" s="6" t="s">
        <v>12</v>
      </c>
      <c r="E33" s="6">
        <v>1</v>
      </c>
      <c r="F33" s="6">
        <v>20</v>
      </c>
      <c r="G33" s="6">
        <f t="shared" si="0"/>
        <v>20</v>
      </c>
    </row>
    <row r="34" spans="2:7" x14ac:dyDescent="0.2">
      <c r="B34" s="6" t="s">
        <v>107</v>
      </c>
      <c r="C34" s="6" t="s">
        <v>142</v>
      </c>
      <c r="D34" s="6" t="s">
        <v>12</v>
      </c>
      <c r="E34" s="6">
        <v>1</v>
      </c>
      <c r="F34" s="6">
        <v>40.56</v>
      </c>
      <c r="G34" s="6">
        <f t="shared" si="0"/>
        <v>40.56</v>
      </c>
    </row>
    <row r="35" spans="2:7" x14ac:dyDescent="0.2">
      <c r="B35" s="6" t="s">
        <v>127</v>
      </c>
      <c r="C35" s="6" t="s">
        <v>27</v>
      </c>
      <c r="D35" s="6" t="s">
        <v>12</v>
      </c>
      <c r="E35" s="6">
        <v>0.5</v>
      </c>
      <c r="F35" s="6">
        <v>20</v>
      </c>
      <c r="G35" s="6">
        <f t="shared" si="0"/>
        <v>10</v>
      </c>
    </row>
    <row r="36" spans="2:7" x14ac:dyDescent="0.2">
      <c r="B36" s="6" t="s">
        <v>161</v>
      </c>
      <c r="C36" s="6" t="s">
        <v>167</v>
      </c>
      <c r="D36" s="6" t="s">
        <v>12</v>
      </c>
      <c r="E36" s="6"/>
      <c r="F36" s="6"/>
      <c r="G36" s="6">
        <f t="shared" si="0"/>
        <v>0</v>
      </c>
    </row>
    <row r="37" spans="2:7" x14ac:dyDescent="0.2">
      <c r="B37" s="6"/>
      <c r="C37" s="6"/>
      <c r="D37" s="6"/>
      <c r="E37" s="6"/>
      <c r="F37" s="6"/>
      <c r="G37" s="6"/>
    </row>
    <row r="38" spans="2:7" x14ac:dyDescent="0.2">
      <c r="B38" s="6"/>
      <c r="C38" s="6"/>
      <c r="D38" s="6"/>
      <c r="E38" s="6"/>
      <c r="F38" s="6"/>
      <c r="G38" s="6"/>
    </row>
    <row r="39" spans="2:7" x14ac:dyDescent="0.2">
      <c r="B39" s="6"/>
      <c r="C39" s="6"/>
      <c r="D39" s="6"/>
      <c r="E39" s="6"/>
      <c r="F39" s="6"/>
      <c r="G39" s="6"/>
    </row>
    <row r="40" spans="2:7" x14ac:dyDescent="0.2">
      <c r="B40" s="11"/>
      <c r="C40" s="11" t="s">
        <v>162</v>
      </c>
      <c r="D40" s="11"/>
      <c r="E40" s="11"/>
      <c r="F40" s="11"/>
      <c r="G40" s="11">
        <f>SUM(G13:G17,G19:G23,G25:G29,G31:G38)</f>
        <v>302.56</v>
      </c>
    </row>
  </sheetData>
  <mergeCells count="10">
    <mergeCell ref="B12:G12"/>
    <mergeCell ref="B18:G18"/>
    <mergeCell ref="B24:G24"/>
    <mergeCell ref="B30:G30"/>
    <mergeCell ref="E1:G1"/>
    <mergeCell ref="E2:G2"/>
    <mergeCell ref="E3:G3"/>
    <mergeCell ref="B6:G6"/>
    <mergeCell ref="B7:G7"/>
    <mergeCell ref="B8:G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workbookViewId="0">
      <selection activeCell="B2" sqref="B2:J99"/>
    </sheetView>
  </sheetViews>
  <sheetFormatPr defaultRowHeight="12.75" x14ac:dyDescent="0.2"/>
  <cols>
    <col min="1" max="2" width="9.140625" style="1"/>
    <col min="3" max="3" width="50.140625" style="1" customWidth="1"/>
    <col min="4" max="5" width="9.140625" style="1"/>
    <col min="6" max="6" width="11.140625" style="1" customWidth="1"/>
    <col min="7" max="7" width="12.7109375" style="1" customWidth="1"/>
    <col min="8" max="16384" width="9.140625" style="1"/>
  </cols>
  <sheetData>
    <row r="1" spans="2:7" x14ac:dyDescent="0.2">
      <c r="E1" s="172" t="s">
        <v>155</v>
      </c>
      <c r="F1" s="172"/>
      <c r="G1" s="172"/>
    </row>
    <row r="2" spans="2:7" x14ac:dyDescent="0.2">
      <c r="E2" s="172" t="s">
        <v>156</v>
      </c>
      <c r="F2" s="172"/>
      <c r="G2" s="172"/>
    </row>
    <row r="3" spans="2:7" x14ac:dyDescent="0.2">
      <c r="E3" s="172" t="s">
        <v>157</v>
      </c>
      <c r="F3" s="172"/>
      <c r="G3" s="172"/>
    </row>
    <row r="4" spans="2:7" x14ac:dyDescent="0.2">
      <c r="E4" s="1" t="s">
        <v>158</v>
      </c>
      <c r="G4" s="66" t="s">
        <v>159</v>
      </c>
    </row>
    <row r="6" spans="2:7" x14ac:dyDescent="0.2">
      <c r="B6" s="171" t="s">
        <v>152</v>
      </c>
      <c r="C6" s="171"/>
      <c r="D6" s="171"/>
      <c r="E6" s="171"/>
      <c r="F6" s="171"/>
      <c r="G6" s="171"/>
    </row>
    <row r="7" spans="2:7" x14ac:dyDescent="0.2">
      <c r="B7" s="171" t="s">
        <v>153</v>
      </c>
      <c r="C7" s="171"/>
      <c r="D7" s="171"/>
      <c r="E7" s="171"/>
      <c r="F7" s="171"/>
      <c r="G7" s="171"/>
    </row>
    <row r="8" spans="2:7" x14ac:dyDescent="0.2">
      <c r="B8" s="171" t="s">
        <v>154</v>
      </c>
      <c r="C8" s="171"/>
      <c r="D8" s="171"/>
      <c r="E8" s="171"/>
      <c r="F8" s="171"/>
      <c r="G8" s="171"/>
    </row>
    <row r="9" spans="2:7" x14ac:dyDescent="0.2">
      <c r="C9" s="67" t="s">
        <v>175</v>
      </c>
    </row>
    <row r="10" spans="2:7" ht="25.5" x14ac:dyDescent="0.2">
      <c r="B10" s="16" t="s">
        <v>144</v>
      </c>
      <c r="C10" s="16" t="s">
        <v>145</v>
      </c>
      <c r="D10" s="16" t="s">
        <v>146</v>
      </c>
      <c r="E10" s="16" t="s">
        <v>147</v>
      </c>
      <c r="F10" s="16" t="s">
        <v>148</v>
      </c>
      <c r="G10" s="16" t="s">
        <v>149</v>
      </c>
    </row>
    <row r="11" spans="2:7" x14ac:dyDescent="0.2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</row>
    <row r="12" spans="2:7" x14ac:dyDescent="0.2">
      <c r="B12" s="173" t="s">
        <v>13</v>
      </c>
      <c r="C12" s="173"/>
      <c r="D12" s="173"/>
      <c r="E12" s="173"/>
      <c r="F12" s="173"/>
      <c r="G12" s="173"/>
    </row>
    <row r="13" spans="2:7" x14ac:dyDescent="0.2">
      <c r="B13" s="6"/>
      <c r="C13" s="6"/>
      <c r="D13" s="6"/>
      <c r="E13" s="6"/>
      <c r="F13" s="6"/>
      <c r="G13" s="6"/>
    </row>
    <row r="14" spans="2:7" x14ac:dyDescent="0.2">
      <c r="B14" s="6"/>
      <c r="C14" s="6"/>
      <c r="D14" s="6"/>
      <c r="E14" s="6"/>
      <c r="F14" s="6"/>
      <c r="G14" s="6"/>
    </row>
    <row r="15" spans="2:7" x14ac:dyDescent="0.2">
      <c r="B15" s="6"/>
      <c r="C15" s="6"/>
      <c r="D15" s="6"/>
      <c r="E15" s="6"/>
      <c r="F15" s="6"/>
      <c r="G15" s="6"/>
    </row>
    <row r="16" spans="2:7" x14ac:dyDescent="0.2">
      <c r="B16" s="6"/>
      <c r="C16" s="6"/>
      <c r="D16" s="6"/>
      <c r="E16" s="6"/>
      <c r="F16" s="6"/>
      <c r="G16" s="6"/>
    </row>
    <row r="17" spans="2:7" x14ac:dyDescent="0.2">
      <c r="B17" s="6"/>
      <c r="C17" s="6"/>
      <c r="D17" s="6"/>
      <c r="E17" s="6"/>
      <c r="F17" s="6"/>
      <c r="G17" s="6"/>
    </row>
    <row r="18" spans="2:7" x14ac:dyDescent="0.2">
      <c r="B18" s="173" t="s">
        <v>150</v>
      </c>
      <c r="C18" s="173"/>
      <c r="D18" s="173"/>
      <c r="E18" s="173"/>
      <c r="F18" s="173"/>
      <c r="G18" s="173"/>
    </row>
    <row r="19" spans="2:7" x14ac:dyDescent="0.2">
      <c r="B19" s="6"/>
      <c r="C19" s="6"/>
      <c r="D19" s="6"/>
      <c r="E19" s="6"/>
      <c r="F19" s="6"/>
      <c r="G19" s="6"/>
    </row>
    <row r="20" spans="2:7" x14ac:dyDescent="0.2">
      <c r="B20" s="6"/>
      <c r="C20" s="6"/>
      <c r="D20" s="6"/>
      <c r="E20" s="6"/>
      <c r="F20" s="6"/>
      <c r="G20" s="6"/>
    </row>
    <row r="21" spans="2:7" x14ac:dyDescent="0.2">
      <c r="B21" s="6"/>
      <c r="C21" s="6"/>
      <c r="D21" s="6"/>
      <c r="E21" s="6"/>
      <c r="F21" s="6"/>
      <c r="G21" s="6"/>
    </row>
    <row r="22" spans="2:7" x14ac:dyDescent="0.2">
      <c r="B22" s="6"/>
      <c r="C22" s="6"/>
      <c r="D22" s="6"/>
      <c r="E22" s="6"/>
      <c r="F22" s="6"/>
      <c r="G22" s="6"/>
    </row>
    <row r="23" spans="2:7" x14ac:dyDescent="0.2">
      <c r="B23" s="6"/>
      <c r="C23" s="6"/>
      <c r="D23" s="6"/>
      <c r="E23" s="6"/>
      <c r="F23" s="6"/>
      <c r="G23" s="6"/>
    </row>
    <row r="24" spans="2:7" x14ac:dyDescent="0.2">
      <c r="B24" s="173" t="s">
        <v>151</v>
      </c>
      <c r="C24" s="173"/>
      <c r="D24" s="173"/>
      <c r="E24" s="173"/>
      <c r="F24" s="173"/>
      <c r="G24" s="173"/>
    </row>
    <row r="25" spans="2:7" x14ac:dyDescent="0.2">
      <c r="B25" s="6" t="s">
        <v>83</v>
      </c>
      <c r="C25" s="6" t="s">
        <v>18</v>
      </c>
      <c r="D25" s="6" t="s">
        <v>166</v>
      </c>
      <c r="E25" s="6">
        <v>4</v>
      </c>
      <c r="F25" s="6">
        <v>58</v>
      </c>
      <c r="G25" s="6">
        <f>F25*E25</f>
        <v>232</v>
      </c>
    </row>
    <row r="26" spans="2:7" x14ac:dyDescent="0.2">
      <c r="B26" s="6" t="s">
        <v>93</v>
      </c>
      <c r="C26" s="6" t="s">
        <v>21</v>
      </c>
      <c r="D26" s="6" t="s">
        <v>12</v>
      </c>
      <c r="E26" s="6"/>
      <c r="F26" s="6"/>
      <c r="G26" s="6"/>
    </row>
    <row r="27" spans="2:7" x14ac:dyDescent="0.2">
      <c r="B27" s="6"/>
      <c r="C27" s="6"/>
      <c r="D27" s="6"/>
      <c r="E27" s="6"/>
      <c r="F27" s="6"/>
      <c r="G27" s="6"/>
    </row>
    <row r="28" spans="2:7" x14ac:dyDescent="0.2">
      <c r="B28" s="6"/>
      <c r="C28" s="6"/>
      <c r="D28" s="6"/>
      <c r="E28" s="6"/>
      <c r="F28" s="6"/>
      <c r="G28" s="6"/>
    </row>
    <row r="29" spans="2:7" x14ac:dyDescent="0.2">
      <c r="B29" s="6"/>
      <c r="C29" s="6"/>
      <c r="D29" s="6"/>
      <c r="E29" s="6"/>
      <c r="F29" s="6"/>
      <c r="G29" s="6"/>
    </row>
    <row r="30" spans="2:7" x14ac:dyDescent="0.2">
      <c r="B30" s="173" t="s">
        <v>160</v>
      </c>
      <c r="C30" s="173"/>
      <c r="D30" s="173"/>
      <c r="E30" s="173"/>
      <c r="F30" s="173"/>
      <c r="G30" s="173"/>
    </row>
    <row r="31" spans="2:7" x14ac:dyDescent="0.2">
      <c r="B31" s="6" t="s">
        <v>83</v>
      </c>
      <c r="C31" s="6" t="s">
        <v>29</v>
      </c>
      <c r="D31" s="6" t="s">
        <v>12</v>
      </c>
      <c r="E31" s="6"/>
      <c r="F31" s="6"/>
      <c r="G31" s="6">
        <f>F31*E31</f>
        <v>0</v>
      </c>
    </row>
    <row r="32" spans="2:7" x14ac:dyDescent="0.2">
      <c r="B32" s="6" t="s">
        <v>93</v>
      </c>
      <c r="C32" s="6" t="s">
        <v>30</v>
      </c>
      <c r="D32" s="6" t="s">
        <v>12</v>
      </c>
      <c r="E32" s="6"/>
      <c r="F32" s="6"/>
      <c r="G32" s="6">
        <f t="shared" ref="G32:G35" si="0">F32*E32</f>
        <v>0</v>
      </c>
    </row>
    <row r="33" spans="2:7" x14ac:dyDescent="0.2">
      <c r="B33" s="6" t="s">
        <v>97</v>
      </c>
      <c r="C33" s="6" t="s">
        <v>31</v>
      </c>
      <c r="D33" s="6" t="s">
        <v>12</v>
      </c>
      <c r="E33" s="6">
        <v>1</v>
      </c>
      <c r="F33" s="6">
        <v>20</v>
      </c>
      <c r="G33" s="6">
        <f t="shared" si="0"/>
        <v>20</v>
      </c>
    </row>
    <row r="34" spans="2:7" x14ac:dyDescent="0.2">
      <c r="B34" s="6" t="s">
        <v>107</v>
      </c>
      <c r="C34" s="6" t="s">
        <v>142</v>
      </c>
      <c r="D34" s="6" t="s">
        <v>12</v>
      </c>
      <c r="E34" s="6">
        <v>1</v>
      </c>
      <c r="F34" s="6">
        <v>40.56</v>
      </c>
      <c r="G34" s="6">
        <f t="shared" si="0"/>
        <v>40.56</v>
      </c>
    </row>
    <row r="35" spans="2:7" x14ac:dyDescent="0.2">
      <c r="B35" s="6" t="s">
        <v>127</v>
      </c>
      <c r="C35" s="6" t="s">
        <v>27</v>
      </c>
      <c r="D35" s="6" t="s">
        <v>12</v>
      </c>
      <c r="E35" s="6">
        <v>0.5</v>
      </c>
      <c r="F35" s="6">
        <v>20</v>
      </c>
      <c r="G35" s="6">
        <f t="shared" si="0"/>
        <v>10</v>
      </c>
    </row>
    <row r="36" spans="2:7" x14ac:dyDescent="0.2">
      <c r="B36" s="6" t="s">
        <v>161</v>
      </c>
      <c r="C36" s="6" t="s">
        <v>167</v>
      </c>
      <c r="D36" s="6" t="s">
        <v>12</v>
      </c>
      <c r="E36" s="6">
        <v>1</v>
      </c>
      <c r="F36" s="6">
        <v>600</v>
      </c>
      <c r="G36" s="6">
        <f>F36*E36</f>
        <v>600</v>
      </c>
    </row>
    <row r="37" spans="2:7" x14ac:dyDescent="0.2">
      <c r="B37" s="6"/>
      <c r="C37" s="6"/>
      <c r="D37" s="6"/>
      <c r="E37" s="6"/>
      <c r="F37" s="6"/>
      <c r="G37" s="6"/>
    </row>
    <row r="38" spans="2:7" x14ac:dyDescent="0.2">
      <c r="B38" s="6"/>
      <c r="C38" s="6"/>
      <c r="D38" s="6"/>
      <c r="E38" s="6"/>
      <c r="F38" s="6"/>
      <c r="G38" s="6"/>
    </row>
    <row r="39" spans="2:7" x14ac:dyDescent="0.2">
      <c r="B39" s="6"/>
      <c r="C39" s="6"/>
      <c r="D39" s="6"/>
      <c r="E39" s="6"/>
      <c r="F39" s="6"/>
      <c r="G39" s="6"/>
    </row>
    <row r="40" spans="2:7" x14ac:dyDescent="0.2">
      <c r="B40" s="11"/>
      <c r="C40" s="11" t="s">
        <v>162</v>
      </c>
      <c r="D40" s="11"/>
      <c r="E40" s="11"/>
      <c r="F40" s="11"/>
      <c r="G40" s="11">
        <f>SUM(G13:G17,G19:G23,G25:G29,G31:G38)</f>
        <v>902.56</v>
      </c>
    </row>
  </sheetData>
  <mergeCells count="10">
    <mergeCell ref="B12:G12"/>
    <mergeCell ref="B18:G18"/>
    <mergeCell ref="B24:G24"/>
    <mergeCell ref="B30:G30"/>
    <mergeCell ref="E1:G1"/>
    <mergeCell ref="E2:G2"/>
    <mergeCell ref="E3:G3"/>
    <mergeCell ref="B6:G6"/>
    <mergeCell ref="B7:G7"/>
    <mergeCell ref="B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Сод по дом 2013</vt:lpstr>
      <vt:lpstr>281</vt:lpstr>
      <vt:lpstr>282</vt:lpstr>
      <vt:lpstr>283</vt:lpstr>
      <vt:lpstr>285</vt:lpstr>
      <vt:lpstr>акт 281</vt:lpstr>
      <vt:lpstr>акт 282</vt:lpstr>
      <vt:lpstr>акт 283</vt:lpstr>
      <vt:lpstr>акт 285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2013-03-14T08:52:25Z</cp:lastPrinted>
  <dcterms:created xsi:type="dcterms:W3CDTF">2013-02-20T03:04:52Z</dcterms:created>
  <dcterms:modified xsi:type="dcterms:W3CDTF">2013-03-19T07:41:14Z</dcterms:modified>
</cp:coreProperties>
</file>