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9092" windowHeight="11760" activeTab="2"/>
  </bookViews>
  <sheets>
    <sheet name="Приложение 1" sheetId="2" r:id="rId1"/>
    <sheet name="Приложение 2" sheetId="3" r:id="rId2"/>
    <sheet name="Приложение 3" sheetId="4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14210" fullCalcOnLoad="1"/>
</workbook>
</file>

<file path=xl/calcChain.xml><?xml version="1.0" encoding="utf-8"?>
<calcChain xmlns="http://schemas.openxmlformats.org/spreadsheetml/2006/main">
  <c r="F23" i="4"/>
  <c r="F24"/>
  <c r="F25"/>
  <c r="F26"/>
  <c r="F27"/>
  <c r="F28"/>
  <c r="F29"/>
  <c r="F22"/>
  <c r="F20"/>
  <c r="F21"/>
  <c r="F18"/>
  <c r="F19"/>
  <c r="F17"/>
  <c r="F16"/>
  <c r="F14"/>
  <c r="F13"/>
  <c r="F12"/>
  <c r="F11"/>
  <c r="D26" i="2"/>
  <c r="D19"/>
  <c r="D9"/>
  <c r="G29" i="4"/>
  <c r="E29"/>
  <c r="D29"/>
  <c r="C29"/>
  <c r="H28"/>
  <c r="E26" i="2"/>
  <c r="G26"/>
  <c r="G28"/>
  <c r="E9"/>
  <c r="E19"/>
  <c r="E33"/>
  <c r="F28"/>
  <c r="F29"/>
  <c r="F26"/>
  <c r="F18"/>
  <c r="G17"/>
  <c r="F17"/>
  <c r="G24"/>
  <c r="F25"/>
  <c r="F24"/>
  <c r="C9"/>
  <c r="C19"/>
  <c r="C26"/>
  <c r="C33"/>
  <c r="D33"/>
  <c r="C19" i="3"/>
  <c r="F32" i="2"/>
  <c r="F16"/>
  <c r="F14"/>
  <c r="F13"/>
  <c r="F11"/>
  <c r="F10"/>
  <c r="F19"/>
  <c r="F9"/>
  <c r="F33"/>
  <c r="F27"/>
  <c r="D27"/>
  <c r="H27" i="4"/>
  <c r="H26"/>
  <c r="H25"/>
  <c r="H24"/>
  <c r="H23"/>
  <c r="H22"/>
  <c r="H21"/>
  <c r="H20"/>
  <c r="H19"/>
  <c r="H18"/>
  <c r="H17"/>
  <c r="H16"/>
  <c r="H14"/>
  <c r="H13"/>
  <c r="H12"/>
  <c r="H11"/>
  <c r="G18" i="3"/>
  <c r="F19"/>
  <c r="D19"/>
  <c r="E18"/>
  <c r="G17"/>
  <c r="E17"/>
  <c r="G16"/>
  <c r="E16"/>
  <c r="G15"/>
  <c r="E15"/>
  <c r="G14"/>
  <c r="E14"/>
  <c r="G13"/>
  <c r="E13"/>
  <c r="G12"/>
  <c r="E12"/>
  <c r="G11"/>
  <c r="E11"/>
  <c r="G10"/>
  <c r="E10"/>
  <c r="G9"/>
  <c r="E9"/>
  <c r="G8"/>
  <c r="E8"/>
  <c r="G29" i="2"/>
  <c r="G20"/>
  <c r="G21"/>
  <c r="G22"/>
  <c r="G23"/>
  <c r="G11"/>
  <c r="G12"/>
  <c r="G13"/>
  <c r="G14"/>
  <c r="G15"/>
  <c r="G16"/>
  <c r="G10"/>
  <c r="H29" i="4"/>
  <c r="G19" i="3"/>
  <c r="E19"/>
  <c r="G19" i="2"/>
  <c r="G9"/>
  <c r="D28"/>
  <c r="F22"/>
  <c r="F20"/>
  <c r="F23"/>
  <c r="F21"/>
  <c r="D31"/>
  <c r="D29"/>
  <c r="D23"/>
  <c r="D21"/>
  <c r="G33"/>
  <c r="D30"/>
  <c r="D24"/>
  <c r="D22"/>
  <c r="D20"/>
  <c r="D17"/>
  <c r="D15"/>
  <c r="D13"/>
  <c r="D11"/>
  <c r="D16"/>
  <c r="D14"/>
  <c r="D12"/>
  <c r="D10"/>
</calcChain>
</file>

<file path=xl/sharedStrings.xml><?xml version="1.0" encoding="utf-8"?>
<sst xmlns="http://schemas.openxmlformats.org/spreadsheetml/2006/main" count="94" uniqueCount="90">
  <si>
    <t>№ п/п</t>
  </si>
  <si>
    <t>Наименование вида дохода</t>
  </si>
  <si>
    <t>сумма тыс. руб.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</si>
  <si>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</si>
  <si>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</si>
  <si>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</si>
  <si>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</si>
  <si>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</si>
  <si>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</si>
  <si>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</si>
  <si>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Налог, взим.в связи с прим.патентной системы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</si>
  <si>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</si>
  <si>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</si>
  <si>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</si>
  <si>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</si>
  <si>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</si>
  <si>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</si>
  <si>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</si>
  <si>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</si>
  <si>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</si>
  <si>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</si>
  <si>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</si>
  <si>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</si>
  <si>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</si>
  <si>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</si>
  <si>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</si>
  <si>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</si>
  <si>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</si>
  <si>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Иные межбюджетные трансферты</t>
  </si>
  <si>
    <t>Код раздела</t>
  </si>
  <si>
    <t>Наименование раздела</t>
  </si>
  <si>
    <t>Отклонения (гр.4-гр.3)</t>
  </si>
  <si>
    <t>(тыс.руб.)</t>
  </si>
  <si>
    <t>Исполнено</t>
  </si>
  <si>
    <t>(гр.6/гр.4) (%)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</si>
  <si>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</si>
  <si>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</si>
  <si>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</si>
  <si>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</si>
  <si>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</si>
  <si>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</si>
  <si>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</si>
  <si>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</si>
  <si>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</si>
  <si>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</si>
  <si>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</si>
  <si>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Итого расходов </t>
  </si>
  <si>
    <t>№    п/п</t>
  </si>
  <si>
    <t>Наименование программы</t>
  </si>
  <si>
    <t>(тыс. руб.)</t>
  </si>
  <si>
    <t>%                       исполнения</t>
  </si>
  <si>
    <t>(гр.6/гр.4)</t>
  </si>
  <si>
    <t>Итого</t>
  </si>
  <si>
    <t xml:space="preserve">МП "Развитие и совершенствование системы гражданской обороны, обеспечения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 на 2014 - 2020 годы"
</t>
  </si>
  <si>
    <t xml:space="preserve">МП "Развитие муниципального управления и муниципальной службы в муниципальном образовании город Саяногорск на 2016 - 2020 годы"
</t>
  </si>
  <si>
    <t xml:space="preserve">МП "Развитие жилищно-коммунального хозяйства и транспортной системы муниципального образования город Саяногорск на 2016 - 2020 годы"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</si>
  <si>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 на 2016 - 2020 годы"
</t>
  </si>
  <si>
    <t xml:space="preserve">МП "Энергосбережение и повышение энергоэффективности в муниципальном образовании г. Саяногорск на 2010 - 2015 годы и на перспективу до 2020 года"
</t>
  </si>
  <si>
    <t xml:space="preserve">МП "Развитие образования в муниципальном образовании г. Саяногорск на 2015 - 2020 гг."
</t>
  </si>
  <si>
    <t xml:space="preserve">МП "Развитие культуры и СМИ в муниципальном образовании г. Саяногорск на 2015 - 2020 гг."
</t>
  </si>
  <si>
    <t xml:space="preserve">МП "Обеспечение жильем молодых семей" на 2016 - 2018 годы
</t>
  </si>
  <si>
    <t xml:space="preserve">    % исполнения</t>
  </si>
  <si>
    <t xml:space="preserve">МП "Развитие физической культуры, спорта, туризма и молодежной политики в муниципальном образовании город Саяногорск на 2016 - 2020 годы"
</t>
  </si>
  <si>
    <t>Плановые назначения                на 2018 год</t>
  </si>
  <si>
    <t>Задолженность и перерасчеты по отмененным налогам, сборам и иным обязательным платежам</t>
  </si>
  <si>
    <t xml:space="preserve">Назначено на 2018 год Решение от 20.03.2018     № 47 (тыс.руб.) </t>
  </si>
  <si>
    <t xml:space="preserve">Назначено на 2018 год </t>
  </si>
  <si>
    <t xml:space="preserve"> Решение от               20.03.2018 № 47</t>
  </si>
  <si>
    <t>МП "Формирование комфортной городской среды на территории муниципального образования город Саяногорск на 2018-2022 годы"</t>
  </si>
  <si>
    <t>Предусмотрено ассигнований в муниципальных программах на 2018 год</t>
  </si>
  <si>
    <t xml:space="preserve">МП "Управление муниципальными финансами и обслуживание муниципального долга на 2014 - 2020 годы"
</t>
  </si>
  <si>
    <t xml:space="preserve">МП "Управление муниципальным имуществом и земельными ресурсами на 2015 - 2020 годы"
</t>
  </si>
  <si>
    <t xml:space="preserve">МП "Улучшение экологического состояния муниципального образования город Саяногорск на 2014 - 2020 годы"
</t>
  </si>
  <si>
    <t xml:space="preserve">МП "Социальная поддержка и содействие занятости в муниципальном образовании город Саяногорск (на 2015 - 2020 годы)"
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</si>
  <si>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 на 2018 - 2020 годы"
</t>
  </si>
  <si>
    <t xml:space="preserve">МП "Специальная оценка условий труда в муниципальных учреждениях муниципального образования г. Саяногорск на 2017 - 2019 годы"
</t>
  </si>
  <si>
    <t xml:space="preserve">МП "Обеспечение землеустройства и улучшение инженерно-технической инфраструктуры территорий садоводческих, огороднических и дачных некоммерческих объединений муниципального образования г. Саяногорск на 2018 - 2020 годы"
</t>
  </si>
  <si>
    <t xml:space="preserve">Анализ исполнения доходной части бюджета за 1 полугодие  2018 года </t>
  </si>
  <si>
    <t>Исполнено за 1 полугодие 2018года</t>
  </si>
  <si>
    <t xml:space="preserve">Показатели исполнения бюджета муниципального образования город Саяногорск 
за 1 полугодие 2018 года
</t>
  </si>
  <si>
    <t>Исполнено за 1 полугодие 2018 года (тыс.руб.)</t>
  </si>
  <si>
    <t xml:space="preserve">Назначено на 2018 год Постановление от 23.07.2018 № 517 (тыс.руб.) 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</si>
  <si>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1 полугодие 2018 года</t>
  </si>
  <si>
    <t xml:space="preserve">Назначено на 2018 год                  Постановление от 23.07.2018     № 517 </t>
  </si>
  <si>
    <t>по состоянию на 01.07.2018</t>
  </si>
  <si>
    <t>Исполнено за 1 полугодие  2018 года               (тыс. руб.)</t>
  </si>
  <si>
    <t>Отклонения                   гр.4-гр.5</t>
  </si>
  <si>
    <t>Приложение №3 к заключению от 17.09.2018</t>
  </si>
  <si>
    <t>Приложение № 2 к заключению от 17.09.2018</t>
  </si>
  <si>
    <t>Приложение №1 к заключению от 17.09.2018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</si>
</sst>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2" fontId="1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43" fontId="1" fillId="0" borderId="5" xfId="0" applyNumberFormat="1" applyFont="1" applyBorder="1" applyAlignment="1">
      <alignment horizontal="center" vertical="top" wrapText="1"/>
    </xf>
    <xf numFmtId="43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43" fontId="1" fillId="0" borderId="6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43" fontId="6" fillId="0" borderId="5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43" fontId="1" fillId="0" borderId="5" xfId="0" applyNumberFormat="1" applyFont="1" applyBorder="1" applyAlignment="1">
      <alignment vertical="top" wrapText="1"/>
    </xf>
    <xf numFmtId="43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43" fontId="2" fillId="0" borderId="5" xfId="0" applyNumberFormat="1" applyFont="1" applyBorder="1" applyAlignment="1">
      <alignment horizontal="center" vertical="top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8" fillId="0" borderId="0" xfId="0" applyFont="1" applyFill="1" applyAlignment="1">
      <alignment wrapText="1"/>
    </xf>
    <xf numFmtId="43" fontId="1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workbookViewId="0">
      <selection activeCell="G6" sqref="G6"/>
    </sheetView>
  </sheetViews>
  <sheetFormatPr defaultRowHeight="14.4"/>
  <cols>
    <col min="1" max="1" width="4.88671875" customWidth="1"/>
    <col min="2" max="2" width="24.88671875" customWidth="1"/>
    <col min="3" max="3" width="13.6640625" customWidth="1"/>
    <col min="4" max="4" width="10.88671875" customWidth="1"/>
    <col min="5" max="5" width="11.44140625" customWidth="1"/>
    <col min="6" max="6" width="11.88671875" customWidth="1"/>
    <col min="7" max="7" width="12.5546875" customWidth="1"/>
  </cols>
  <sheetData>
    <row r="1" spans="1:9" ht="29.25" customHeight="1">
      <c r="F1" s="42" t="s">
        <v>89</v>
      </c>
      <c r="G1" s="43"/>
    </row>
    <row r="2" spans="1:9" ht="25.5" customHeight="1"/>
    <row r="3" spans="1:9" ht="16.8">
      <c r="A3" s="44" t="s">
        <v>77</v>
      </c>
      <c r="B3" s="44"/>
      <c r="C3" s="44"/>
      <c r="D3" s="44"/>
      <c r="E3" s="44"/>
      <c r="F3" s="44"/>
      <c r="G3" s="44"/>
    </row>
    <row r="4" spans="1:9" ht="15" thickBot="1"/>
    <row r="5" spans="1:9" ht="36" customHeight="1" thickBot="1">
      <c r="A5" s="45" t="s">
        <v>0</v>
      </c>
      <c r="B5" s="45" t="s">
        <v>1</v>
      </c>
      <c r="C5" s="48" t="s">
        <v>63</v>
      </c>
      <c r="D5" s="49"/>
      <c r="E5" s="48" t="s">
        <v>78</v>
      </c>
      <c r="F5" s="50"/>
      <c r="G5" s="49"/>
    </row>
    <row r="6" spans="1:9" ht="37.5" customHeight="1">
      <c r="A6" s="46"/>
      <c r="B6" s="46"/>
      <c r="C6" s="45" t="s">
        <v>2</v>
      </c>
      <c r="D6" s="45" t="s">
        <v>3</v>
      </c>
      <c r="E6" s="45" t="s">
        <v>2</v>
      </c>
      <c r="F6" s="45" t="s">
        <v>3</v>
      </c>
      <c r="G6" s="3" t="s">
        <v>61</v>
      </c>
    </row>
    <row r="7" spans="1:9" ht="37.5" customHeight="1" thickBot="1">
      <c r="A7" s="47"/>
      <c r="B7" s="47"/>
      <c r="C7" s="47"/>
      <c r="D7" s="47"/>
      <c r="E7" s="47"/>
      <c r="F7" s="47"/>
      <c r="G7" s="2" t="s">
        <v>4</v>
      </c>
    </row>
    <row r="8" spans="1:9" ht="14.25" customHeight="1" thickBot="1">
      <c r="A8" s="14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</row>
    <row r="9" spans="1:9" ht="39.75" customHeight="1" thickBot="1">
      <c r="A9" s="1"/>
      <c r="B9" s="4" t="s">
        <v>5</v>
      </c>
      <c r="C9" s="20">
        <f>C10+C11+C12+C13+C14+C15+C16+C17</f>
        <v>628167</v>
      </c>
      <c r="D9" s="20">
        <f>C9/C33*100</f>
        <v>48.159685113260167</v>
      </c>
      <c r="E9" s="20">
        <f>E10+E11+E12+E13+E14+E15+E16+E17+E18</f>
        <v>283045.90000000002</v>
      </c>
      <c r="F9" s="20">
        <f>E9/E33*100</f>
        <v>40.628409523649573</v>
      </c>
      <c r="G9" s="34">
        <f>E9/C9*100</f>
        <v>45.059020929147827</v>
      </c>
    </row>
    <row r="10" spans="1:9" ht="36" customHeight="1" thickBot="1">
      <c r="A10" s="1">
        <v>1</v>
      </c>
      <c r="B10" s="6" t="s">
        <v>6</v>
      </c>
      <c r="C10" s="19">
        <v>489062</v>
      </c>
      <c r="D10" s="19">
        <f>C10/C33*100</f>
        <v>37.494920810646285</v>
      </c>
      <c r="E10" s="19">
        <v>229752.6</v>
      </c>
      <c r="F10" s="19">
        <f>E10/E33*100</f>
        <v>32.978689046275711</v>
      </c>
      <c r="G10" s="33">
        <f>E10/C10*100</f>
        <v>46.978215440987029</v>
      </c>
      <c r="H10" s="21"/>
      <c r="I10" s="21"/>
    </row>
    <row r="11" spans="1:9" ht="27" customHeight="1" thickBot="1">
      <c r="A11" s="1">
        <v>2</v>
      </c>
      <c r="B11" s="6" t="s">
        <v>7</v>
      </c>
      <c r="C11" s="19">
        <v>3026</v>
      </c>
      <c r="D11" s="19">
        <f>C11/C33*100</f>
        <v>0.23199436957485076</v>
      </c>
      <c r="E11" s="19">
        <v>1539.9</v>
      </c>
      <c r="F11" s="19">
        <f>E11/E33*100</f>
        <v>0.22103725164529137</v>
      </c>
      <c r="G11" s="33">
        <f t="shared" ref="G11:G16" si="0">E11/C11*100</f>
        <v>50.888962326503638</v>
      </c>
      <c r="I11" s="21"/>
    </row>
    <row r="12" spans="1:9" ht="30" customHeight="1" thickBot="1">
      <c r="A12" s="1">
        <v>3</v>
      </c>
      <c r="B12" s="6" t="s">
        <v>8</v>
      </c>
      <c r="C12" s="19">
        <v>32211</v>
      </c>
      <c r="D12" s="19">
        <f>C12/C33*100</f>
        <v>2.4695210305272699</v>
      </c>
      <c r="E12" s="19">
        <v>15582</v>
      </c>
      <c r="F12" s="19">
        <v>3.12</v>
      </c>
      <c r="G12" s="33">
        <f t="shared" si="0"/>
        <v>48.374778802272516</v>
      </c>
      <c r="I12" s="21"/>
    </row>
    <row r="13" spans="1:9" ht="21" customHeight="1" thickBot="1">
      <c r="A13" s="1">
        <v>4</v>
      </c>
      <c r="B13" s="6" t="s">
        <v>9</v>
      </c>
      <c r="C13" s="19">
        <v>584</v>
      </c>
      <c r="D13" s="19">
        <f>C13/C33*100</f>
        <v>4.4773533321782175E-2</v>
      </c>
      <c r="E13" s="19">
        <v>57.2</v>
      </c>
      <c r="F13" s="19">
        <f>E13/E33*100</f>
        <v>8.2104882096958685E-3</v>
      </c>
      <c r="G13" s="33">
        <f t="shared" si="0"/>
        <v>9.794520547945206</v>
      </c>
    </row>
    <row r="14" spans="1:9" ht="55.5" customHeight="1" thickBot="1">
      <c r="A14" s="1">
        <v>5</v>
      </c>
      <c r="B14" s="6" t="s">
        <v>10</v>
      </c>
      <c r="C14" s="19">
        <v>499</v>
      </c>
      <c r="D14" s="19">
        <f>C14/C33*100</f>
        <v>3.8256837547207712E-2</v>
      </c>
      <c r="E14" s="19">
        <v>375.7</v>
      </c>
      <c r="F14" s="19">
        <f>E14/E33*100</f>
        <v>5.3927979377320585E-2</v>
      </c>
      <c r="G14" s="33">
        <f t="shared" si="0"/>
        <v>75.290581162324642</v>
      </c>
    </row>
    <row r="15" spans="1:9" ht="42" customHeight="1" thickBot="1">
      <c r="A15" s="1">
        <v>6</v>
      </c>
      <c r="B15" s="6" t="s">
        <v>11</v>
      </c>
      <c r="C15" s="19">
        <v>14100</v>
      </c>
      <c r="D15" s="19">
        <f>C15/C33*100</f>
        <v>1.0810048284882339</v>
      </c>
      <c r="E15" s="19">
        <v>2585</v>
      </c>
      <c r="F15" s="19">
        <v>0.14000000000000001</v>
      </c>
      <c r="G15" s="33">
        <f t="shared" si="0"/>
        <v>18.333333333333332</v>
      </c>
    </row>
    <row r="16" spans="1:9" ht="33.75" customHeight="1" thickBot="1">
      <c r="A16" s="1">
        <v>7</v>
      </c>
      <c r="B16" s="6" t="s">
        <v>12</v>
      </c>
      <c r="C16" s="19">
        <v>77648</v>
      </c>
      <c r="D16" s="19">
        <f>C16/C33*100</f>
        <v>5.9530399235783253</v>
      </c>
      <c r="E16" s="19">
        <v>27554.2</v>
      </c>
      <c r="F16" s="19">
        <f>E16/E33*100</f>
        <v>3.9551299690140187</v>
      </c>
      <c r="G16" s="33">
        <f t="shared" si="0"/>
        <v>35.486039563156815</v>
      </c>
    </row>
    <row r="17" spans="1:9" ht="36.75" customHeight="1" thickBot="1">
      <c r="A17" s="1">
        <v>8</v>
      </c>
      <c r="B17" s="6" t="s">
        <v>13</v>
      </c>
      <c r="C17" s="19">
        <v>11037</v>
      </c>
      <c r="D17" s="19">
        <f>C17/C33*100</f>
        <v>0.84617377957621542</v>
      </c>
      <c r="E17" s="19">
        <v>5598.3</v>
      </c>
      <c r="F17" s="19">
        <f>E17/E33*100</f>
        <v>0.80358000252343309</v>
      </c>
      <c r="G17" s="33">
        <f>E17/C17*100</f>
        <v>50.723022560478391</v>
      </c>
    </row>
    <row r="18" spans="1:9" ht="86.4" customHeight="1" thickBot="1">
      <c r="A18" s="1">
        <v>9</v>
      </c>
      <c r="B18" s="6" t="s">
        <v>64</v>
      </c>
      <c r="C18" s="19">
        <v>0</v>
      </c>
      <c r="D18" s="19">
        <v>0</v>
      </c>
      <c r="E18" s="19">
        <v>1</v>
      </c>
      <c r="F18" s="19">
        <f>E18/E33*100</f>
        <v>1.4354000366601167E-4</v>
      </c>
      <c r="G18" s="33">
        <v>0</v>
      </c>
    </row>
    <row r="19" spans="1:9" ht="34.5" customHeight="1" thickBot="1">
      <c r="A19" s="1"/>
      <c r="B19" s="4" t="s">
        <v>14</v>
      </c>
      <c r="C19" s="20">
        <f>C20+C21+C22+C23+C24</f>
        <v>71770.100000000006</v>
      </c>
      <c r="D19" s="20">
        <f>C19/C33*100</f>
        <v>5.5023989107151356</v>
      </c>
      <c r="E19" s="20">
        <f>E20+E21+E22+E23+E24+E25</f>
        <v>30694.199999999997</v>
      </c>
      <c r="F19" s="20">
        <f>E19/E33*100</f>
        <v>4.4058455805252947</v>
      </c>
      <c r="G19" s="34">
        <f t="shared" ref="G19:G24" si="1">E19/C19*100</f>
        <v>42.767391991929784</v>
      </c>
    </row>
    <row r="20" spans="1:9" ht="54" customHeight="1" thickBot="1">
      <c r="A20" s="1">
        <v>1</v>
      </c>
      <c r="B20" s="6" t="s">
        <v>15</v>
      </c>
      <c r="C20" s="19">
        <v>51015.5</v>
      </c>
      <c r="D20" s="19">
        <f>C20/C33*100</f>
        <v>3.9112058033859221</v>
      </c>
      <c r="E20" s="19">
        <v>20961.5</v>
      </c>
      <c r="F20" s="19">
        <f>E20/E33*100</f>
        <v>3.0088137868451033</v>
      </c>
      <c r="G20" s="33">
        <f t="shared" si="1"/>
        <v>41.088492712998992</v>
      </c>
    </row>
    <row r="21" spans="1:9" ht="66" customHeight="1" thickBot="1">
      <c r="A21" s="1">
        <v>2</v>
      </c>
      <c r="B21" s="6" t="s">
        <v>16</v>
      </c>
      <c r="C21" s="19">
        <v>5555</v>
      </c>
      <c r="D21" s="19">
        <f>C21/C33*100</f>
        <v>0.42588523562071912</v>
      </c>
      <c r="E21" s="19">
        <v>2313.6</v>
      </c>
      <c r="F21" s="19">
        <f>E21/E33*100</f>
        <v>0.33209415248168456</v>
      </c>
      <c r="G21" s="33">
        <f t="shared" si="1"/>
        <v>41.648964896489652</v>
      </c>
    </row>
    <row r="22" spans="1:9" ht="39.75" customHeight="1" thickBot="1">
      <c r="A22" s="1">
        <v>3</v>
      </c>
      <c r="B22" s="6" t="s">
        <v>17</v>
      </c>
      <c r="C22" s="19">
        <v>1503</v>
      </c>
      <c r="D22" s="19">
        <f>C22/C33*100</f>
        <v>0.11523051469629897</v>
      </c>
      <c r="E22" s="19">
        <v>607.29999999999995</v>
      </c>
      <c r="F22" s="19">
        <f>E22/E33*100</f>
        <v>8.7171844226368866E-2</v>
      </c>
      <c r="G22" s="33">
        <f t="shared" si="1"/>
        <v>40.40585495675316</v>
      </c>
    </row>
    <row r="23" spans="1:9" ht="65.25" customHeight="1" thickBot="1">
      <c r="A23" s="1">
        <v>4</v>
      </c>
      <c r="B23" s="6" t="s">
        <v>18</v>
      </c>
      <c r="C23" s="19">
        <v>9300</v>
      </c>
      <c r="D23" s="19">
        <f>C23/C33*100</f>
        <v>0.71300318474755853</v>
      </c>
      <c r="E23" s="19">
        <v>3688.6</v>
      </c>
      <c r="F23" s="19">
        <f>E23/E33*100</f>
        <v>0.52946165752245067</v>
      </c>
      <c r="G23" s="33">
        <f t="shared" si="1"/>
        <v>39.662365591397844</v>
      </c>
    </row>
    <row r="24" spans="1:9" ht="39.75" customHeight="1" thickBot="1">
      <c r="A24" s="1">
        <v>5</v>
      </c>
      <c r="B24" s="6" t="s">
        <v>19</v>
      </c>
      <c r="C24" s="19">
        <v>4396.6000000000004</v>
      </c>
      <c r="D24" s="19">
        <f>C24/C33*100</f>
        <v>0.33707417226463615</v>
      </c>
      <c r="E24" s="19">
        <v>3123.2</v>
      </c>
      <c r="F24" s="19">
        <f>E24/E33*100</f>
        <v>0.44830413944968761</v>
      </c>
      <c r="G24" s="33">
        <f t="shared" si="1"/>
        <v>71.036710185143065</v>
      </c>
    </row>
    <row r="25" spans="1:9" ht="31.8" thickBot="1">
      <c r="A25" s="1">
        <v>6</v>
      </c>
      <c r="B25" s="6" t="s">
        <v>20</v>
      </c>
      <c r="C25" s="19">
        <v>0</v>
      </c>
      <c r="D25" s="19">
        <v>0</v>
      </c>
      <c r="E25" s="19">
        <v>0</v>
      </c>
      <c r="F25" s="19">
        <f>E25/E33*100</f>
        <v>0</v>
      </c>
      <c r="G25" s="33">
        <v>0</v>
      </c>
    </row>
    <row r="26" spans="1:9" ht="49.5" customHeight="1" thickBot="1">
      <c r="A26" s="1"/>
      <c r="B26" s="4" t="s">
        <v>21</v>
      </c>
      <c r="C26" s="20">
        <f>C27+C28+C29+C30+C31</f>
        <v>604404.9</v>
      </c>
      <c r="D26" s="20">
        <f>C26/C33*100</f>
        <v>46.337915976024696</v>
      </c>
      <c r="E26" s="20">
        <f>E27+E28+E29+E30+E31+E32</f>
        <v>382929.80000000005</v>
      </c>
      <c r="F26" s="20">
        <f>E26/E33*100</f>
        <v>54.965744895825118</v>
      </c>
      <c r="G26" s="34">
        <f>E26/C26*100</f>
        <v>63.356501577005751</v>
      </c>
    </row>
    <row r="27" spans="1:9" ht="25.5" customHeight="1" thickBot="1">
      <c r="A27" s="1">
        <v>1</v>
      </c>
      <c r="B27" s="6" t="s">
        <v>22</v>
      </c>
      <c r="C27" s="19">
        <v>0</v>
      </c>
      <c r="D27" s="19">
        <f>C27/C33*100</f>
        <v>0</v>
      </c>
      <c r="E27" s="37">
        <v>0</v>
      </c>
      <c r="F27" s="19">
        <f>E27/E33*100</f>
        <v>0</v>
      </c>
      <c r="G27" s="33">
        <v>0</v>
      </c>
      <c r="H27" s="21"/>
    </row>
    <row r="28" spans="1:9" ht="28.5" customHeight="1" thickBot="1">
      <c r="A28" s="1">
        <v>2</v>
      </c>
      <c r="B28" s="6" t="s">
        <v>23</v>
      </c>
      <c r="C28" s="19">
        <v>13379.9</v>
      </c>
      <c r="D28" s="19">
        <f>C28/C33*100</f>
        <v>1.0257969152262214</v>
      </c>
      <c r="E28" s="19">
        <v>8833.9</v>
      </c>
      <c r="F28" s="19">
        <f>E28/E33*100</f>
        <v>1.2680180383851805</v>
      </c>
      <c r="G28" s="33">
        <f>E28/C28*100</f>
        <v>66.023662359210462</v>
      </c>
      <c r="I28" s="21"/>
    </row>
    <row r="29" spans="1:9" ht="31.5" customHeight="1" thickBot="1">
      <c r="A29" s="1">
        <v>3</v>
      </c>
      <c r="B29" s="6" t="s">
        <v>24</v>
      </c>
      <c r="C29" s="19">
        <v>590665</v>
      </c>
      <c r="D29" s="19">
        <f>C29/C33*100</f>
        <v>45.284518937517923</v>
      </c>
      <c r="E29" s="19">
        <v>373735.9</v>
      </c>
      <c r="F29" s="19">
        <f>E29/E33*100</f>
        <v>53.646052456120174</v>
      </c>
      <c r="G29" s="33">
        <f>E29/C29*100</f>
        <v>63.273750772434468</v>
      </c>
    </row>
    <row r="30" spans="1:9" ht="31.8" thickBot="1">
      <c r="A30" s="1">
        <v>4</v>
      </c>
      <c r="B30" s="6" t="s">
        <v>25</v>
      </c>
      <c r="C30" s="19">
        <v>0</v>
      </c>
      <c r="D30" s="19">
        <f>C30/C33*100</f>
        <v>0</v>
      </c>
      <c r="E30" s="19">
        <v>0</v>
      </c>
      <c r="F30" s="19">
        <v>0</v>
      </c>
      <c r="G30" s="33">
        <v>0</v>
      </c>
    </row>
    <row r="31" spans="1:9" ht="31.8" thickBot="1">
      <c r="A31" s="1">
        <v>5</v>
      </c>
      <c r="B31" s="6" t="s">
        <v>28</v>
      </c>
      <c r="C31" s="19">
        <v>360</v>
      </c>
      <c r="D31" s="19">
        <f>C31/C33*100</f>
        <v>2.7600123280550653E-2</v>
      </c>
      <c r="E31" s="19">
        <v>360</v>
      </c>
      <c r="F31" s="19">
        <v>0</v>
      </c>
      <c r="G31" s="33">
        <v>0</v>
      </c>
    </row>
    <row r="32" spans="1:9" ht="36.75" customHeight="1" thickBot="1">
      <c r="A32" s="1">
        <v>6</v>
      </c>
      <c r="B32" s="6" t="s">
        <v>26</v>
      </c>
      <c r="C32" s="19">
        <v>0</v>
      </c>
      <c r="D32" s="19">
        <v>0</v>
      </c>
      <c r="E32" s="19">
        <v>0</v>
      </c>
      <c r="F32" s="19">
        <f>E32/E33*100</f>
        <v>0</v>
      </c>
      <c r="G32" s="33">
        <v>0</v>
      </c>
    </row>
    <row r="33" spans="1:7" ht="37.5" customHeight="1" thickBot="1">
      <c r="A33" s="1"/>
      <c r="B33" s="4" t="s">
        <v>27</v>
      </c>
      <c r="C33" s="20">
        <f>C9+C19+C26</f>
        <v>1304342</v>
      </c>
      <c r="D33" s="20">
        <f>D26+D19+D9</f>
        <v>100</v>
      </c>
      <c r="E33" s="20">
        <f>E9+E19+E26</f>
        <v>696669.90000000014</v>
      </c>
      <c r="F33" s="20">
        <f>F26+F19+F9</f>
        <v>99.999999999999986</v>
      </c>
      <c r="G33" s="34">
        <f>E33/C33*100</f>
        <v>53.411597571802496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opLeftCell="A13" workbookViewId="0">
      <selection activeCell="J5" sqref="J5"/>
    </sheetView>
  </sheetViews>
  <sheetFormatPr defaultRowHeight="14.4"/>
  <cols>
    <col min="1" max="1" width="4.44140625" customWidth="1"/>
    <col min="2" max="2" width="19" customWidth="1"/>
    <col min="3" max="3" width="13.44140625" customWidth="1"/>
    <col min="4" max="4" width="13.33203125" customWidth="1"/>
    <col min="5" max="5" width="12.88671875" customWidth="1"/>
    <col min="6" max="6" width="12.109375" customWidth="1"/>
    <col min="7" max="7" width="12.88671875" customWidth="1"/>
  </cols>
  <sheetData>
    <row r="1" spans="1:10" ht="15" customHeight="1">
      <c r="F1" s="51" t="s">
        <v>88</v>
      </c>
      <c r="G1" s="51"/>
    </row>
    <row r="2" spans="1:10" ht="30.75" customHeight="1">
      <c r="F2" s="51"/>
      <c r="G2" s="51"/>
    </row>
    <row r="3" spans="1:10" ht="18.75" customHeight="1">
      <c r="A3" s="44" t="s">
        <v>79</v>
      </c>
      <c r="B3" s="52"/>
      <c r="C3" s="52"/>
      <c r="D3" s="52"/>
      <c r="E3" s="52"/>
      <c r="F3" s="52"/>
      <c r="G3" s="52"/>
    </row>
    <row r="4" spans="1:10" ht="26.25" customHeight="1" thickBot="1">
      <c r="A4" s="53"/>
      <c r="B4" s="53"/>
      <c r="C4" s="53"/>
      <c r="D4" s="53"/>
      <c r="E4" s="53"/>
      <c r="F4" s="53"/>
      <c r="G4" s="53"/>
    </row>
    <row r="5" spans="1:10" ht="75.75" customHeight="1">
      <c r="A5" s="54" t="s">
        <v>29</v>
      </c>
      <c r="B5" s="45" t="s">
        <v>30</v>
      </c>
      <c r="C5" s="45" t="s">
        <v>65</v>
      </c>
      <c r="D5" s="56" t="s">
        <v>81</v>
      </c>
      <c r="E5" s="10" t="s">
        <v>31</v>
      </c>
      <c r="F5" s="45" t="s">
        <v>80</v>
      </c>
      <c r="G5" s="10" t="s">
        <v>33</v>
      </c>
    </row>
    <row r="6" spans="1:10" ht="39.75" customHeight="1" thickBot="1">
      <c r="A6" s="55"/>
      <c r="B6" s="47"/>
      <c r="C6" s="47"/>
      <c r="D6" s="57"/>
      <c r="E6" s="2" t="s">
        <v>32</v>
      </c>
      <c r="F6" s="47"/>
      <c r="G6" s="2" t="s">
        <v>34</v>
      </c>
    </row>
    <row r="7" spans="1:10" ht="15" thickBot="1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10" ht="31.8" thickBot="1">
      <c r="A8" s="1">
        <v>1</v>
      </c>
      <c r="B8" s="11" t="s">
        <v>35</v>
      </c>
      <c r="C8" s="30">
        <v>97012.6</v>
      </c>
      <c r="D8" s="30">
        <v>96673.1</v>
      </c>
      <c r="E8" s="30">
        <f t="shared" ref="E8:E18" si="0">D8-C8</f>
        <v>-339.5</v>
      </c>
      <c r="F8" s="30">
        <v>45723.6</v>
      </c>
      <c r="G8" s="33">
        <f t="shared" ref="G8:G19" si="1">F8/D8*100</f>
        <v>47.297128156643367</v>
      </c>
      <c r="I8" s="22"/>
      <c r="J8" s="23"/>
    </row>
    <row r="9" spans="1:10" ht="63" thickBot="1">
      <c r="A9" s="1">
        <v>3</v>
      </c>
      <c r="B9" s="11" t="s">
        <v>36</v>
      </c>
      <c r="C9" s="30">
        <v>12148.9</v>
      </c>
      <c r="D9" s="30">
        <v>12731.2</v>
      </c>
      <c r="E9" s="30">
        <f t="shared" si="0"/>
        <v>582.30000000000109</v>
      </c>
      <c r="F9" s="30">
        <v>5221.8999999999996</v>
      </c>
      <c r="G9" s="33">
        <f t="shared" si="1"/>
        <v>41.016557747894936</v>
      </c>
      <c r="I9" s="22"/>
      <c r="J9" s="23"/>
    </row>
    <row r="10" spans="1:10" ht="31.8" thickBot="1">
      <c r="A10" s="1">
        <v>4</v>
      </c>
      <c r="B10" s="11" t="s">
        <v>37</v>
      </c>
      <c r="C10" s="30">
        <v>19109.8</v>
      </c>
      <c r="D10" s="30">
        <v>53132.7</v>
      </c>
      <c r="E10" s="30">
        <f t="shared" si="0"/>
        <v>34022.899999999994</v>
      </c>
      <c r="F10" s="30">
        <v>12265.2</v>
      </c>
      <c r="G10" s="33">
        <f t="shared" si="1"/>
        <v>23.084089459033706</v>
      </c>
      <c r="I10" s="22"/>
      <c r="J10" s="23"/>
    </row>
    <row r="11" spans="1:10" ht="47.4" thickBot="1">
      <c r="A11" s="1">
        <v>5</v>
      </c>
      <c r="B11" s="11" t="s">
        <v>38</v>
      </c>
      <c r="C11" s="30">
        <v>93475.7</v>
      </c>
      <c r="D11" s="30">
        <v>142048.20000000001</v>
      </c>
      <c r="E11" s="30">
        <f t="shared" si="0"/>
        <v>48572.500000000015</v>
      </c>
      <c r="F11" s="30">
        <v>44728.3</v>
      </c>
      <c r="G11" s="33">
        <f t="shared" si="1"/>
        <v>31.488114597721058</v>
      </c>
      <c r="I11" s="22"/>
      <c r="J11" s="23"/>
    </row>
    <row r="12" spans="1:10" ht="47.4" thickBot="1">
      <c r="A12" s="1">
        <v>6</v>
      </c>
      <c r="B12" s="11" t="s">
        <v>39</v>
      </c>
      <c r="C12" s="30">
        <v>2215.6999999999998</v>
      </c>
      <c r="D12" s="30">
        <v>2215.6999999999998</v>
      </c>
      <c r="E12" s="30">
        <f t="shared" si="0"/>
        <v>0</v>
      </c>
      <c r="F12" s="30">
        <v>948.6</v>
      </c>
      <c r="G12" s="33">
        <f t="shared" si="1"/>
        <v>42.81265514284425</v>
      </c>
      <c r="I12" s="22"/>
      <c r="J12" s="23"/>
    </row>
    <row r="13" spans="1:10" ht="16.2" thickBot="1">
      <c r="A13" s="1">
        <v>7</v>
      </c>
      <c r="B13" s="11" t="s">
        <v>40</v>
      </c>
      <c r="C13" s="30">
        <v>987579.6</v>
      </c>
      <c r="D13" s="30">
        <v>992639.6</v>
      </c>
      <c r="E13" s="30">
        <f t="shared" si="0"/>
        <v>5060</v>
      </c>
      <c r="F13" s="30">
        <v>573780.9</v>
      </c>
      <c r="G13" s="33">
        <f t="shared" si="1"/>
        <v>57.803547229024524</v>
      </c>
      <c r="I13" s="22"/>
      <c r="J13" s="23"/>
    </row>
    <row r="14" spans="1:10" ht="31.8" thickBot="1">
      <c r="A14" s="1">
        <v>8</v>
      </c>
      <c r="B14" s="11" t="s">
        <v>41</v>
      </c>
      <c r="C14" s="30">
        <v>77257.8</v>
      </c>
      <c r="D14" s="30">
        <v>77257.8</v>
      </c>
      <c r="E14" s="30">
        <f t="shared" si="0"/>
        <v>0</v>
      </c>
      <c r="F14" s="30">
        <v>35784.300000000003</v>
      </c>
      <c r="G14" s="33">
        <f t="shared" si="1"/>
        <v>46.318041673462105</v>
      </c>
      <c r="I14" s="22"/>
      <c r="J14" s="23"/>
    </row>
    <row r="15" spans="1:10" ht="31.8" thickBot="1">
      <c r="A15" s="1">
        <v>10</v>
      </c>
      <c r="B15" s="11" t="s">
        <v>42</v>
      </c>
      <c r="C15" s="30">
        <v>39878.699999999997</v>
      </c>
      <c r="D15" s="30">
        <v>39878.699999999997</v>
      </c>
      <c r="E15" s="30">
        <f t="shared" si="0"/>
        <v>0</v>
      </c>
      <c r="F15" s="30">
        <v>17480.7</v>
      </c>
      <c r="G15" s="33">
        <f t="shared" si="1"/>
        <v>43.834678663045693</v>
      </c>
      <c r="I15" s="22"/>
      <c r="J15" s="23"/>
    </row>
    <row r="16" spans="1:10" ht="31.8" thickBot="1">
      <c r="A16" s="1">
        <v>11</v>
      </c>
      <c r="B16" s="11" t="s">
        <v>43</v>
      </c>
      <c r="C16" s="30">
        <v>15480.4</v>
      </c>
      <c r="D16" s="30">
        <v>15480.4</v>
      </c>
      <c r="E16" s="30">
        <f t="shared" si="0"/>
        <v>0</v>
      </c>
      <c r="F16" s="30">
        <v>10681</v>
      </c>
      <c r="G16" s="33">
        <f t="shared" si="1"/>
        <v>68.996925144053122</v>
      </c>
      <c r="I16" s="22"/>
      <c r="J16" s="23"/>
    </row>
    <row r="17" spans="1:10" ht="47.4" thickBot="1">
      <c r="A17" s="1">
        <v>12</v>
      </c>
      <c r="B17" s="11" t="s">
        <v>44</v>
      </c>
      <c r="C17" s="30">
        <v>7218.2</v>
      </c>
      <c r="D17" s="30">
        <v>7218.2</v>
      </c>
      <c r="E17" s="30">
        <f t="shared" si="0"/>
        <v>0</v>
      </c>
      <c r="F17" s="30">
        <v>3809.2</v>
      </c>
      <c r="G17" s="33">
        <f t="shared" si="1"/>
        <v>52.772159264082454</v>
      </c>
      <c r="I17" s="22"/>
      <c r="J17" s="23"/>
    </row>
    <row r="18" spans="1:10" ht="67.5" customHeight="1" thickBot="1">
      <c r="A18" s="1">
        <v>13</v>
      </c>
      <c r="B18" s="11" t="s">
        <v>45</v>
      </c>
      <c r="C18" s="30">
        <v>20170.2</v>
      </c>
      <c r="D18" s="30">
        <v>20460.2</v>
      </c>
      <c r="E18" s="30">
        <f t="shared" si="0"/>
        <v>290</v>
      </c>
      <c r="F18" s="30">
        <v>13012.6</v>
      </c>
      <c r="G18" s="33">
        <f t="shared" si="1"/>
        <v>63.599573806707653</v>
      </c>
      <c r="I18" s="22"/>
      <c r="J18" s="23"/>
    </row>
    <row r="19" spans="1:10" ht="16.2" thickBot="1">
      <c r="A19" s="1"/>
      <c r="B19" s="5" t="s">
        <v>46</v>
      </c>
      <c r="C19" s="31">
        <f>C8+C9+C10+C11+C12+C13+C14+C15+C16+C17+C18</f>
        <v>1371547.5999999999</v>
      </c>
      <c r="D19" s="31">
        <f>SUM(D8:D18)</f>
        <v>1459735.7999999998</v>
      </c>
      <c r="E19" s="31">
        <f>SUM(E8:E18)</f>
        <v>88188.200000000012</v>
      </c>
      <c r="F19" s="31">
        <f>SUM(F8:F18)</f>
        <v>763436.29999999993</v>
      </c>
      <c r="G19" s="34">
        <f t="shared" si="1"/>
        <v>52.299621616459632</v>
      </c>
      <c r="I19" s="23"/>
      <c r="J19" s="23"/>
    </row>
  </sheetData>
  <mergeCells count="7">
    <mergeCell ref="F1:G2"/>
    <mergeCell ref="A3:G4"/>
    <mergeCell ref="A5:A6"/>
    <mergeCell ref="B5:B6"/>
    <mergeCell ref="C5:C6"/>
    <mergeCell ref="D5:D6"/>
    <mergeCell ref="F5:F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workbookViewId="0">
      <selection activeCell="J6" sqref="J6"/>
    </sheetView>
  </sheetViews>
  <sheetFormatPr defaultRowHeight="14.4"/>
  <cols>
    <col min="1" max="1" width="3.88671875" customWidth="1"/>
    <col min="2" max="2" width="42.109375" customWidth="1"/>
    <col min="3" max="3" width="16.33203125" customWidth="1"/>
    <col min="4" max="5" width="16.109375" customWidth="1"/>
    <col min="6" max="6" width="14.33203125" customWidth="1"/>
    <col min="7" max="7" width="13.6640625" customWidth="1"/>
    <col min="8" max="8" width="14.6640625" customWidth="1"/>
  </cols>
  <sheetData>
    <row r="1" spans="1:8">
      <c r="G1" s="51" t="s">
        <v>87</v>
      </c>
      <c r="H1" s="51"/>
    </row>
    <row r="2" spans="1:8">
      <c r="G2" s="51"/>
      <c r="H2" s="51"/>
    </row>
    <row r="3" spans="1:8">
      <c r="G3" s="59"/>
      <c r="H3" s="59"/>
    </row>
    <row r="4" spans="1:8">
      <c r="A4" s="62" t="s">
        <v>82</v>
      </c>
      <c r="B4" s="62"/>
      <c r="C4" s="62"/>
      <c r="D4" s="62"/>
      <c r="E4" s="62"/>
      <c r="F4" s="62"/>
      <c r="G4" s="62"/>
      <c r="H4" s="62"/>
    </row>
    <row r="5" spans="1:8">
      <c r="A5" s="62"/>
      <c r="B5" s="62"/>
      <c r="C5" s="62"/>
      <c r="D5" s="62"/>
      <c r="E5" s="62"/>
      <c r="F5" s="62"/>
      <c r="G5" s="62"/>
      <c r="H5" s="62"/>
    </row>
    <row r="6" spans="1:8" ht="35.25" customHeight="1" thickBot="1">
      <c r="A6" s="63"/>
      <c r="B6" s="63"/>
      <c r="C6" s="63"/>
      <c r="D6" s="63"/>
      <c r="E6" s="63"/>
      <c r="F6" s="63"/>
      <c r="G6" s="63"/>
      <c r="H6" s="63"/>
    </row>
    <row r="7" spans="1:8" ht="78.599999999999994" customHeight="1">
      <c r="A7" s="45" t="s">
        <v>47</v>
      </c>
      <c r="B7" s="45" t="s">
        <v>48</v>
      </c>
      <c r="C7" s="10" t="s">
        <v>66</v>
      </c>
      <c r="D7" s="16" t="s">
        <v>83</v>
      </c>
      <c r="E7" s="16" t="s">
        <v>69</v>
      </c>
      <c r="F7" s="10" t="s">
        <v>86</v>
      </c>
      <c r="G7" s="45" t="s">
        <v>85</v>
      </c>
      <c r="H7" s="10" t="s">
        <v>50</v>
      </c>
    </row>
    <row r="8" spans="1:8" ht="31.5" customHeight="1">
      <c r="A8" s="46"/>
      <c r="B8" s="46"/>
      <c r="C8" s="12" t="s">
        <v>67</v>
      </c>
      <c r="D8" s="12" t="s">
        <v>49</v>
      </c>
      <c r="E8" s="12" t="s">
        <v>84</v>
      </c>
      <c r="F8" s="12" t="s">
        <v>32</v>
      </c>
      <c r="G8" s="46"/>
      <c r="H8" s="12" t="s">
        <v>51</v>
      </c>
    </row>
    <row r="9" spans="1:8" ht="16.2" thickBot="1">
      <c r="A9" s="47"/>
      <c r="B9" s="47"/>
      <c r="C9" s="2" t="s">
        <v>49</v>
      </c>
      <c r="D9" s="13"/>
      <c r="E9" s="13"/>
      <c r="F9" s="13"/>
      <c r="G9" s="47"/>
      <c r="H9" s="13"/>
    </row>
    <row r="10" spans="1:8" ht="15" thickBot="1">
      <c r="A10" s="35">
        <v>1</v>
      </c>
      <c r="B10" s="36">
        <v>2</v>
      </c>
      <c r="C10" s="36">
        <v>3</v>
      </c>
      <c r="D10" s="36">
        <v>4</v>
      </c>
      <c r="E10" s="36">
        <v>5</v>
      </c>
      <c r="F10" s="36">
        <v>6</v>
      </c>
      <c r="G10" s="36">
        <v>7</v>
      </c>
      <c r="H10" s="36">
        <v>8</v>
      </c>
    </row>
    <row r="11" spans="1:8" ht="63" customHeight="1" thickBot="1">
      <c r="A11" s="14">
        <v>1</v>
      </c>
      <c r="B11" s="18" t="s">
        <v>70</v>
      </c>
      <c r="C11" s="38">
        <v>20881</v>
      </c>
      <c r="D11" s="24">
        <v>21171</v>
      </c>
      <c r="E11" s="38">
        <v>20881</v>
      </c>
      <c r="F11" s="24">
        <f>D11-E11</f>
        <v>290</v>
      </c>
      <c r="G11" s="29">
        <v>13433.7</v>
      </c>
      <c r="H11" s="15">
        <f>G11/D11*100</f>
        <v>63.453308771432624</v>
      </c>
    </row>
    <row r="12" spans="1:8" ht="145.5" customHeight="1" thickBot="1">
      <c r="A12" s="14">
        <v>2</v>
      </c>
      <c r="B12" s="18" t="s">
        <v>53</v>
      </c>
      <c r="C12" s="24">
        <v>10210.1</v>
      </c>
      <c r="D12" s="24">
        <v>10792.4</v>
      </c>
      <c r="E12" s="24">
        <v>10210.1</v>
      </c>
      <c r="F12" s="24">
        <f>D12-E12</f>
        <v>582.29999999999927</v>
      </c>
      <c r="G12" s="24">
        <v>4286.5</v>
      </c>
      <c r="H12" s="15">
        <f>G12/D12*100</f>
        <v>39.717764352692633</v>
      </c>
    </row>
    <row r="13" spans="1:8" ht="84" customHeight="1" thickBot="1">
      <c r="A13" s="14">
        <v>3</v>
      </c>
      <c r="B13" s="18" t="s">
        <v>54</v>
      </c>
      <c r="C13" s="24">
        <v>7232.6</v>
      </c>
      <c r="D13" s="24">
        <v>7252.6</v>
      </c>
      <c r="E13" s="24">
        <v>7232.6</v>
      </c>
      <c r="F13" s="24">
        <f>D13-E13</f>
        <v>20</v>
      </c>
      <c r="G13" s="24">
        <v>4457.3</v>
      </c>
      <c r="H13" s="15">
        <f>G13/D13*100</f>
        <v>61.457959904034411</v>
      </c>
    </row>
    <row r="14" spans="1:8" ht="81" customHeight="1" thickBot="1">
      <c r="A14" s="64">
        <v>4</v>
      </c>
      <c r="B14" s="58" t="s">
        <v>55</v>
      </c>
      <c r="C14" s="60">
        <v>95065.600000000006</v>
      </c>
      <c r="D14" s="60">
        <v>161234.4</v>
      </c>
      <c r="E14" s="24">
        <v>95065.600000000006</v>
      </c>
      <c r="F14" s="60">
        <f>D14-E14</f>
        <v>66168.799999999988</v>
      </c>
      <c r="G14" s="60">
        <v>51755.9</v>
      </c>
      <c r="H14" s="61">
        <f>G14/D14*100</f>
        <v>32.099787638369975</v>
      </c>
    </row>
    <row r="15" spans="1:8" ht="15.75" hidden="1" customHeight="1" thickBot="1">
      <c r="A15" s="64"/>
      <c r="B15" s="58"/>
      <c r="C15" s="60"/>
      <c r="D15" s="60"/>
      <c r="E15" s="24"/>
      <c r="F15" s="60"/>
      <c r="G15" s="60"/>
      <c r="H15" s="61"/>
    </row>
    <row r="16" spans="1:8" ht="98.25" customHeight="1" thickBot="1">
      <c r="A16" s="17">
        <v>5</v>
      </c>
      <c r="B16" s="26" t="s">
        <v>56</v>
      </c>
      <c r="C16" s="27">
        <v>843.4</v>
      </c>
      <c r="D16" s="27">
        <v>843.4</v>
      </c>
      <c r="E16" s="27">
        <v>843.4</v>
      </c>
      <c r="F16" s="27">
        <f>D16-E16</f>
        <v>0</v>
      </c>
      <c r="G16" s="27">
        <v>357.9</v>
      </c>
      <c r="H16" s="28">
        <f t="shared" ref="H16:H24" si="0">G16/D16*100</f>
        <v>42.435380602323924</v>
      </c>
    </row>
    <row r="17" spans="1:8" ht="81.75" customHeight="1" thickBot="1">
      <c r="A17" s="14">
        <v>6</v>
      </c>
      <c r="B17" s="18" t="s">
        <v>57</v>
      </c>
      <c r="C17" s="24">
        <v>775</v>
      </c>
      <c r="D17" s="24">
        <v>1768.1</v>
      </c>
      <c r="E17" s="24">
        <v>775</v>
      </c>
      <c r="F17" s="24">
        <f>D17-E17</f>
        <v>993.09999999999991</v>
      </c>
      <c r="G17" s="24">
        <v>44.9</v>
      </c>
      <c r="H17" s="15">
        <f t="shared" si="0"/>
        <v>2.5394491261806462</v>
      </c>
    </row>
    <row r="18" spans="1:8" ht="63" thickBot="1">
      <c r="A18" s="14">
        <v>7</v>
      </c>
      <c r="B18" s="18" t="s">
        <v>71</v>
      </c>
      <c r="C18" s="24">
        <v>11636</v>
      </c>
      <c r="D18" s="24">
        <v>11586</v>
      </c>
      <c r="E18" s="24">
        <v>11636</v>
      </c>
      <c r="F18" s="24">
        <f t="shared" ref="F18:F29" si="1">D18-E18</f>
        <v>-50</v>
      </c>
      <c r="G18" s="24">
        <v>3496.4</v>
      </c>
      <c r="H18" s="15">
        <f t="shared" si="0"/>
        <v>30.177800794061799</v>
      </c>
    </row>
    <row r="19" spans="1:8" ht="69.75" customHeight="1" thickBot="1">
      <c r="A19" s="14">
        <v>8</v>
      </c>
      <c r="B19" s="18" t="s">
        <v>72</v>
      </c>
      <c r="C19" s="24">
        <v>761.5</v>
      </c>
      <c r="D19" s="24">
        <v>761.5</v>
      </c>
      <c r="E19" s="24">
        <v>761.5</v>
      </c>
      <c r="F19" s="24">
        <f t="shared" si="1"/>
        <v>0</v>
      </c>
      <c r="G19" s="24">
        <v>233.6</v>
      </c>
      <c r="H19" s="15">
        <f t="shared" si="0"/>
        <v>30.676296782665791</v>
      </c>
    </row>
    <row r="20" spans="1:8" ht="68.25" customHeight="1" thickBot="1">
      <c r="A20" s="14">
        <v>9</v>
      </c>
      <c r="B20" s="18" t="s">
        <v>73</v>
      </c>
      <c r="C20" s="24">
        <v>38967.800000000003</v>
      </c>
      <c r="D20" s="24">
        <v>38967.800000000003</v>
      </c>
      <c r="E20" s="24">
        <v>38967.800000000003</v>
      </c>
      <c r="F20" s="24">
        <f t="shared" si="1"/>
        <v>0</v>
      </c>
      <c r="G20" s="24">
        <v>17475.5</v>
      </c>
      <c r="H20" s="15">
        <f t="shared" si="0"/>
        <v>44.846001057283189</v>
      </c>
    </row>
    <row r="21" spans="1:8" ht="66" customHeight="1" thickBot="1">
      <c r="A21" s="14">
        <v>10</v>
      </c>
      <c r="B21" s="18" t="s">
        <v>58</v>
      </c>
      <c r="C21" s="24">
        <v>915530.5</v>
      </c>
      <c r="D21" s="24">
        <v>920483.1</v>
      </c>
      <c r="E21" s="24">
        <v>915530.5</v>
      </c>
      <c r="F21" s="24">
        <f t="shared" si="1"/>
        <v>4952.5999999999767</v>
      </c>
      <c r="G21" s="24">
        <v>537395.69999999995</v>
      </c>
      <c r="H21" s="15">
        <f t="shared" si="0"/>
        <v>58.381919233498145</v>
      </c>
    </row>
    <row r="22" spans="1:8" ht="81" customHeight="1" thickBot="1">
      <c r="A22" s="14">
        <v>11</v>
      </c>
      <c r="B22" s="18" t="s">
        <v>74</v>
      </c>
      <c r="C22" s="24">
        <v>50</v>
      </c>
      <c r="D22" s="24">
        <v>1550.3</v>
      </c>
      <c r="E22" s="24">
        <v>50</v>
      </c>
      <c r="F22" s="24">
        <f t="shared" si="1"/>
        <v>1500.3</v>
      </c>
      <c r="G22" s="24">
        <v>0.3</v>
      </c>
      <c r="H22" s="15">
        <f t="shared" si="0"/>
        <v>1.9351093336773525E-2</v>
      </c>
    </row>
    <row r="23" spans="1:8" ht="78.599999999999994" thickBot="1">
      <c r="A23" s="14">
        <v>12</v>
      </c>
      <c r="B23" s="18" t="s">
        <v>75</v>
      </c>
      <c r="C23" s="24">
        <v>325.89999999999998</v>
      </c>
      <c r="D23" s="24">
        <v>400.4</v>
      </c>
      <c r="E23" s="24">
        <v>325.89999999999998</v>
      </c>
      <c r="F23" s="24">
        <f t="shared" si="1"/>
        <v>74.5</v>
      </c>
      <c r="G23" s="24">
        <v>165.4</v>
      </c>
      <c r="H23" s="15">
        <f t="shared" si="0"/>
        <v>41.308691308691316</v>
      </c>
    </row>
    <row r="24" spans="1:8" ht="71.25" customHeight="1" thickBot="1">
      <c r="A24" s="14">
        <v>13</v>
      </c>
      <c r="B24" s="18" t="s">
        <v>59</v>
      </c>
      <c r="C24" s="24">
        <v>144482.70000000001</v>
      </c>
      <c r="D24" s="24">
        <v>144482.70000000001</v>
      </c>
      <c r="E24" s="24">
        <v>144482.70000000001</v>
      </c>
      <c r="F24" s="24">
        <f t="shared" si="1"/>
        <v>0</v>
      </c>
      <c r="G24" s="24">
        <v>70560.5</v>
      </c>
      <c r="H24" s="15">
        <f t="shared" si="0"/>
        <v>48.836642726084158</v>
      </c>
    </row>
    <row r="25" spans="1:8" ht="68.25" customHeight="1" thickBot="1">
      <c r="A25" s="14">
        <v>14</v>
      </c>
      <c r="B25" s="18" t="s">
        <v>62</v>
      </c>
      <c r="C25" s="24">
        <v>15618.7</v>
      </c>
      <c r="D25" s="24">
        <v>15618.7</v>
      </c>
      <c r="E25" s="24">
        <v>15618.7</v>
      </c>
      <c r="F25" s="24">
        <f t="shared" si="1"/>
        <v>0</v>
      </c>
      <c r="G25" s="24">
        <v>10799.3</v>
      </c>
      <c r="H25" s="15">
        <f>G25/D25*100</f>
        <v>69.143398618322905</v>
      </c>
    </row>
    <row r="26" spans="1:8" ht="115.5" customHeight="1" thickBot="1">
      <c r="A26" s="14">
        <v>15</v>
      </c>
      <c r="B26" s="18" t="s">
        <v>76</v>
      </c>
      <c r="C26" s="24">
        <v>100</v>
      </c>
      <c r="D26" s="24">
        <v>100</v>
      </c>
      <c r="E26" s="24">
        <v>100</v>
      </c>
      <c r="F26" s="24">
        <f t="shared" si="1"/>
        <v>0</v>
      </c>
      <c r="G26" s="24">
        <v>0</v>
      </c>
      <c r="H26" s="15">
        <f>G26/D26*100</f>
        <v>0</v>
      </c>
    </row>
    <row r="27" spans="1:8" ht="56.25" customHeight="1" thickBot="1">
      <c r="A27" s="14">
        <v>16</v>
      </c>
      <c r="B27" s="18" t="s">
        <v>60</v>
      </c>
      <c r="C27" s="24">
        <v>1053.9000000000001</v>
      </c>
      <c r="D27" s="24">
        <v>1053.9000000000001</v>
      </c>
      <c r="E27" s="24">
        <v>1053.9000000000001</v>
      </c>
      <c r="F27" s="24">
        <f t="shared" si="1"/>
        <v>0</v>
      </c>
      <c r="G27" s="24">
        <v>0</v>
      </c>
      <c r="H27" s="15">
        <f>G27/D27*100</f>
        <v>0</v>
      </c>
    </row>
    <row r="28" spans="1:8" ht="69" customHeight="1" thickBot="1">
      <c r="A28" s="1">
        <v>17</v>
      </c>
      <c r="B28" s="11" t="s">
        <v>68</v>
      </c>
      <c r="C28" s="39">
        <v>3378.1</v>
      </c>
      <c r="D28" s="39">
        <v>17422.8</v>
      </c>
      <c r="E28" s="39">
        <v>3378.1</v>
      </c>
      <c r="F28" s="24">
        <f t="shared" si="1"/>
        <v>14044.699999999999</v>
      </c>
      <c r="G28" s="39">
        <v>11.2</v>
      </c>
      <c r="H28" s="40">
        <f>G28/D28*100</f>
        <v>6.4283582432215255E-2</v>
      </c>
    </row>
    <row r="29" spans="1:8" ht="21" customHeight="1" thickBot="1">
      <c r="A29" s="1"/>
      <c r="B29" s="4" t="s">
        <v>52</v>
      </c>
      <c r="C29" s="25">
        <f>SUM(C11:C28)</f>
        <v>1266912.7999999998</v>
      </c>
      <c r="D29" s="25">
        <f>SUM(D11:D28)</f>
        <v>1355489.0999999999</v>
      </c>
      <c r="E29" s="25">
        <f>SUM(E11:E28)</f>
        <v>1266912.7999999998</v>
      </c>
      <c r="F29" s="41">
        <f t="shared" si="1"/>
        <v>88576.300000000047</v>
      </c>
      <c r="G29" s="25">
        <f>SUM(G11:G28)</f>
        <v>714474.1</v>
      </c>
      <c r="H29" s="7">
        <f>G29/D29*100</f>
        <v>52.709689808645457</v>
      </c>
    </row>
  </sheetData>
  <mergeCells count="12">
    <mergeCell ref="A4:H6"/>
    <mergeCell ref="A14:A15"/>
    <mergeCell ref="B14:B15"/>
    <mergeCell ref="A7:A9"/>
    <mergeCell ref="B7:B9"/>
    <mergeCell ref="G7:G9"/>
    <mergeCell ref="G1:H3"/>
    <mergeCell ref="C14:C15"/>
    <mergeCell ref="D14:D15"/>
    <mergeCell ref="F14:F15"/>
    <mergeCell ref="G14:G15"/>
    <mergeCell ref="H14:H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Voronina</cp:lastModifiedBy>
  <cp:lastPrinted>2018-09-19T06:35:13Z</cp:lastPrinted>
  <dcterms:created xsi:type="dcterms:W3CDTF">2013-11-14T03:06:29Z</dcterms:created>
  <dcterms:modified xsi:type="dcterms:W3CDTF">2018-09-19T07:30:19Z</dcterms:modified>
</cp:coreProperties>
</file>