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11222\Мои Документы\Мероприятия 2020\Исполнение бюджета\Заключение за 1 квартал 2020\"/>
    </mc:Choice>
  </mc:AlternateContent>
  <xr:revisionPtr revIDLastSave="0" documentId="13_ncr:1_{0845C889-0BAA-47E5-9373-9EDF7A218A5A}" xr6:coauthVersionLast="44" xr6:coauthVersionMax="44" xr10:uidLastSave="{00000000-0000-0000-0000-000000000000}"/>
  <bookViews>
    <workbookView xWindow="-120" yWindow="-120" windowWidth="29040" windowHeight="15840" activeTab="2" xr2:uid="{00000000-000D-0000-FFFF-FFFF00000000}"/>
  </bookViews>
  <sheets>
    <sheet name="Приложение 1" sheetId="2" r:id="rId1"/>
    <sheet name="Приложение 2 " sheetId="5" r:id="rId2"/>
    <sheet name="Приложение 3" sheetId="4" r:id="rId3"/>
  </sheets>
  <definedNames>
    <definedName name="_xlnm.Print_Titles" localSheetId="0">'Приложение 1'!$8:$8</definedName>
    <definedName name="_xlnm.Print_Titles" localSheetId="2">'Приложение 3'!$10:$10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31" i="4" l="1"/>
  <c r="D31" i="4"/>
  <c r="C31" i="4"/>
  <c r="H30" i="4"/>
  <c r="F30" i="4"/>
  <c r="H29" i="4"/>
  <c r="F29" i="4"/>
  <c r="F11" i="4"/>
  <c r="E11" i="5" l="1"/>
  <c r="E10" i="5"/>
  <c r="E8" i="5" l="1"/>
  <c r="G8" i="5"/>
  <c r="E9" i="5"/>
  <c r="E16" i="5" s="1"/>
  <c r="G9" i="5"/>
  <c r="G10" i="5"/>
  <c r="G11" i="5"/>
  <c r="E12" i="5"/>
  <c r="G12" i="5"/>
  <c r="E13" i="5"/>
  <c r="G13" i="5"/>
  <c r="E14" i="5"/>
  <c r="G14" i="5"/>
  <c r="E15" i="5"/>
  <c r="G15" i="5"/>
  <c r="C16" i="5"/>
  <c r="D16" i="5"/>
  <c r="F16" i="5"/>
  <c r="G16" i="5" l="1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4" i="4"/>
  <c r="F13" i="4"/>
  <c r="F12" i="4"/>
  <c r="F31" i="4" s="1"/>
  <c r="G27" i="2"/>
  <c r="C9" i="2"/>
  <c r="C33" i="2" s="1"/>
  <c r="E31" i="4"/>
  <c r="H28" i="4"/>
  <c r="G28" i="2"/>
  <c r="E9" i="2"/>
  <c r="E26" i="2"/>
  <c r="G17" i="2"/>
  <c r="E19" i="2"/>
  <c r="G24" i="2"/>
  <c r="C19" i="2"/>
  <c r="C26" i="2"/>
  <c r="H27" i="4"/>
  <c r="H26" i="4"/>
  <c r="H25" i="4"/>
  <c r="H24" i="4"/>
  <c r="H23" i="4"/>
  <c r="H22" i="4"/>
  <c r="H21" i="4"/>
  <c r="H20" i="4"/>
  <c r="H19" i="4"/>
  <c r="H18" i="4"/>
  <c r="H17" i="4"/>
  <c r="H16" i="4"/>
  <c r="H14" i="4"/>
  <c r="H13" i="4"/>
  <c r="H12" i="4"/>
  <c r="H11" i="4"/>
  <c r="G29" i="2"/>
  <c r="G20" i="2"/>
  <c r="G21" i="2"/>
  <c r="G22" i="2"/>
  <c r="G23" i="2"/>
  <c r="G11" i="2"/>
  <c r="G12" i="2"/>
  <c r="G13" i="2"/>
  <c r="G14" i="2"/>
  <c r="G15" i="2"/>
  <c r="G16" i="2"/>
  <c r="G10" i="2"/>
  <c r="G19" i="2"/>
  <c r="H31" i="4" l="1"/>
  <c r="E33" i="2"/>
  <c r="F28" i="2" s="1"/>
  <c r="G26" i="2"/>
  <c r="G9" i="2"/>
  <c r="F27" i="2" l="1"/>
  <c r="F22" i="2"/>
  <c r="F25" i="2"/>
  <c r="F32" i="2"/>
  <c r="F18" i="2"/>
  <c r="F13" i="2"/>
  <c r="F29" i="2"/>
  <c r="F9" i="2"/>
  <c r="F19" i="2"/>
  <c r="F11" i="2"/>
  <c r="F26" i="2"/>
  <c r="F24" i="2"/>
  <c r="F16" i="2"/>
  <c r="F10" i="2"/>
  <c r="F23" i="2"/>
  <c r="F17" i="2"/>
  <c r="F14" i="2"/>
  <c r="F21" i="2"/>
  <c r="F20" i="2"/>
  <c r="D31" i="2"/>
  <c r="D23" i="2"/>
  <c r="D24" i="2"/>
  <c r="D20" i="2"/>
  <c r="D15" i="2"/>
  <c r="D11" i="2"/>
  <c r="D14" i="2"/>
  <c r="D10" i="2"/>
  <c r="D19" i="2"/>
  <c r="D27" i="2"/>
  <c r="D28" i="2"/>
  <c r="D29" i="2"/>
  <c r="D21" i="2"/>
  <c r="D30" i="2"/>
  <c r="D22" i="2"/>
  <c r="D17" i="2"/>
  <c r="D13" i="2"/>
  <c r="D16" i="2"/>
  <c r="D12" i="2"/>
  <c r="G33" i="2"/>
  <c r="D26" i="2"/>
  <c r="D9" i="2"/>
  <c r="F33" i="2" l="1"/>
  <c r="D33" i="2"/>
</calcChain>
</file>

<file path=xl/sharedStrings.xml><?xml version="1.0" encoding="utf-8"?>
<sst xmlns="http://schemas.openxmlformats.org/spreadsheetml/2006/main" count="93" uniqueCount="89">
  <si>
    <t>№ п/п</t>
  </si>
  <si>
    <t>Наименование вида дохода</t>
  </si>
  <si>
    <t>сумма тыс. руб.</t>
  </si>
  <si>
    <t>уд.вес (%)</t>
  </si>
  <si>
    <t>(гр.5/гр.3)  (%)</t>
  </si>
  <si>
    <t>Налоговые доходы – всего, в т.ч.</t>
  </si>
  <si>
    <t>Налог на доходы физических лиц</t>
  </si>
  <si>
    <t>Акцизы</t>
  </si>
  <si>
    <t>ЕНВД</t>
  </si>
  <si>
    <t>Единый с/х налог</t>
  </si>
  <si>
    <t>Налог на имущество физических лиц</t>
  </si>
  <si>
    <t>Земельный налог</t>
  </si>
  <si>
    <t>Государственная пошлина</t>
  </si>
  <si>
    <t>Неналоговые доходы всего, в т.ч.</t>
  </si>
  <si>
    <t>Доходы от использования имущества</t>
  </si>
  <si>
    <t>Платежи при пользовании природными ресурсами</t>
  </si>
  <si>
    <t>Доходы от оказания платных услуг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</si>
  <si>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</si>
  <si>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</si>
  <si>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</si>
  <si>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 – всего, в т.ч.</t>
  </si>
  <si>
    <t>Дотации</t>
  </si>
  <si>
    <t xml:space="preserve">Субсидии </t>
  </si>
  <si>
    <t>Субвенции</t>
  </si>
  <si>
    <t>Прочие безвозмездные поступления</t>
  </si>
  <si>
    <t>Возврат остатков субсидий, субвенций</t>
  </si>
  <si>
    <t>Доходы бюджета – итого:</t>
  </si>
  <si>
    <t>Иные межбюджетные трансферты</t>
  </si>
  <si>
    <t>Отклонения (гр.4-гр.3)</t>
  </si>
  <si>
    <t>(тыс.руб.)</t>
  </si>
  <si>
    <t>Исполнено</t>
  </si>
  <si>
    <t>(гр.6/гр.4) (%)</t>
  </si>
  <si>
    <t xml:space="preserve">Итого расходов </t>
  </si>
  <si>
    <t>№    п/п</t>
  </si>
  <si>
    <t>Наименование программы</t>
  </si>
  <si>
    <t>(тыс. руб.)</t>
  </si>
  <si>
    <t>%                       исполнения</t>
  </si>
  <si>
    <t>(гр.6/гр.4)</t>
  </si>
  <si>
    <t>Итого</t>
  </si>
  <si>
    <t xml:space="preserve">    % исполнения</t>
  </si>
  <si>
    <t>Задолженность и перерасчеты по отмененным налогам, сборам и иным обязательным платежам</t>
  </si>
  <si>
    <t>Налог, взим.в связи с прим.патентной системы налогообложения</t>
  </si>
  <si>
    <t>Предусмотрено ассигнований в муниципальных программах на 2019 год</t>
  </si>
  <si>
    <t>по состоянию на 28.05.2019</t>
  </si>
  <si>
    <t>Отклонения                   гр.4-гр.5</t>
  </si>
  <si>
    <t xml:space="preserve">Анализ исполнения доходной части бюджета за 1 квартал 2020 года </t>
  </si>
  <si>
    <t>Исполнено за 1 квартал 2020года</t>
  </si>
  <si>
    <t>Плановые назначения                на 2020 год</t>
  </si>
  <si>
    <t xml:space="preserve">Назначено на 2020 год Решение от 24.12.2019     № 199 (тыс.руб.) </t>
  </si>
  <si>
    <t xml:space="preserve">Назначено на 2020 год Постановление от 26.05.2020 №274 (тыс.руб.) </t>
  </si>
  <si>
    <t>Исполнено за 1 квартал 2020 года (тыс.руб.)</t>
  </si>
  <si>
    <t>Контрольно-счетная палата муниципального образования город Саяногорск</t>
  </si>
  <si>
    <t>Саяногорский городской отдел культуры</t>
  </si>
  <si>
    <t>Городской отдел образования г.Саяногорска</t>
  </si>
  <si>
    <t>Комитет по жилищно-коммунальному хозяйству и транспорту г.Саяногорска</t>
  </si>
  <si>
    <t>Департамент архитектуры, градостроительства и недвижимости города Саяногорска</t>
  </si>
  <si>
    <t>"Бюджетно-финансовое управление администрации города Саяногорска"</t>
  </si>
  <si>
    <t>Администрация муниципального образования город Саяногорск</t>
  </si>
  <si>
    <t>Совет депутатов муниципального образования город Саяногорск</t>
  </si>
  <si>
    <t>Наименование главного распорядителя бюджетных средств</t>
  </si>
  <si>
    <t>Код ГРБС</t>
  </si>
  <si>
    <t xml:space="preserve">Показатели исполнения бюджета муниципального образования город Саяногорск в разрезе главных распорядителей бюджетных средств
за 1 квартал 2020 года
</t>
  </si>
  <si>
    <t xml:space="preserve">Назначено на 2020 год </t>
  </si>
  <si>
    <t xml:space="preserve"> Решение от               24.12.2019 №199</t>
  </si>
  <si>
    <r>
      <t>Назначено на 2020 год                  Постановление от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26.05.2020     № 274 </t>
    </r>
  </si>
  <si>
    <t>Исполнено за 1 квартал 2020 года               (тыс. руб.)</t>
  </si>
  <si>
    <t>МП "Переселение граждан из аварийного жилищного фонда на территории муниципального образования город Саяногорск"</t>
  </si>
  <si>
    <t>Муниципальная программа "Развитие информационного общества муниципального образования город Саяногорск"</t>
  </si>
  <si>
    <t xml:space="preserve">МП "Управление муниципальными финансами и обслуживание муниципального долга"
</t>
  </si>
  <si>
    <t xml:space="preserve">МП "Развитие и совершенствование системы гражданской обороны, пожарной безопасности, безопасности людей на водных объектах, защиты населения и территорий муниципального образования г. Саяногорск от чрезвычайных ситуаций природного и техногенного характера"
</t>
  </si>
  <si>
    <t xml:space="preserve">МП "Развитие муниципального управления и муниципальной службы в муниципальном образовании город Саяногорск"
</t>
  </si>
  <si>
    <t xml:space="preserve">МП "Развитие жилищно-коммунального хозяйства и транспортной системы муниципального образования город Саяногорск"
</t>
  </si>
  <si>
    <t xml:space="preserve">МП "Обеспечение общественного порядка, противодействие преступности и повышение безопасности дорожного движения в муниципальном образовании город Саяногорск"
</t>
  </si>
  <si>
    <t xml:space="preserve">МП "Энергосбережение и повышение энергоэффективности в муниципальном образовании г. Саяногорск"
</t>
  </si>
  <si>
    <t xml:space="preserve">МП "Управление муниципальным имуществом и земельными ресурсами"
</t>
  </si>
  <si>
    <t xml:space="preserve">МП "Улучшение экологического состояния муниципального образования город Саяногорск"
</t>
  </si>
  <si>
    <t xml:space="preserve">МП "Социальная поддержка и содействие занятости в муниципальном образовании город Саяногорск"
</t>
  </si>
  <si>
    <t xml:space="preserve">МП "Развитие образования в муниципальном образовании г. Саяногорск"
</t>
  </si>
  <si>
    <t xml:space="preserve">МП "Основные направления содействия развитию малого и среднего предпринимательства на территории муниципального образования г. Саяногорск"
</t>
  </si>
  <si>
    <t xml:space="preserve">МП "Специальная оценка условий труда в муниципальных учреждениях муниципального образования г. Саяногорск"
</t>
  </si>
  <si>
    <t xml:space="preserve">МП "Развитие культуры и СМИ в муниципальном образовании г. Саяногорск"
</t>
  </si>
  <si>
    <t xml:space="preserve">МП "Развитие физической культуры, спорта, туризма и молодежной политики в муниципальном образовании город Саяногорск"
</t>
  </si>
  <si>
    <t xml:space="preserve">МП "Обеспечение землеустройства и улучшение инженерно-технической инфраструктуры территорий садоводческих, огороднических некоммерческих товариществ муниципального образования город Саяногорск"
</t>
  </si>
  <si>
    <t xml:space="preserve">МП "Обеспечение жильем молодых семей" 
</t>
  </si>
  <si>
    <t>МП "Формирование комфортной городской среды на территории муниципального образования город Саяногорск"</t>
  </si>
  <si>
    <t>Приложение №1 к заключению от 26.06.2020</t>
  </si>
  <si>
    <t>Приложение № 2 к заключению от 26.06.2020</t>
  </si>
  <si>
    <t>Приложение №3 к заключению от 26.06.2020</t>
  </si>
  <si>
    <t>Показатели исполнения бюджета муниципального образования город Саяногорск  по муниципальным программам                                                            (далее – МП) за 1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</si>
</sst>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0.0"/>
    <numFmt numFmtId="166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165" fontId="2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165" fontId="1" fillId="0" borderId="5" xfId="0" applyNumberFormat="1" applyFont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center" vertical="top" wrapText="1"/>
    </xf>
    <xf numFmtId="4" fontId="2" fillId="0" borderId="2" xfId="0" applyNumberFormat="1" applyFont="1" applyBorder="1" applyAlignment="1">
      <alignment horizontal="center" vertical="top" wrapText="1"/>
    </xf>
    <xf numFmtId="2" fontId="0" fillId="0" borderId="0" xfId="0" applyNumberFormat="1"/>
    <xf numFmtId="164" fontId="1" fillId="0" borderId="5" xfId="0" applyNumberFormat="1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164" fontId="1" fillId="0" borderId="6" xfId="0" applyNumberFormat="1" applyFont="1" applyBorder="1" applyAlignment="1">
      <alignment horizontal="center" vertical="top" wrapText="1"/>
    </xf>
    <xf numFmtId="165" fontId="1" fillId="0" borderId="6" xfId="0" applyNumberFormat="1" applyFont="1" applyBorder="1" applyAlignment="1">
      <alignment horizontal="center" vertical="top" wrapText="1"/>
    </xf>
    <xf numFmtId="164" fontId="6" fillId="0" borderId="5" xfId="0" applyNumberFormat="1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right" vertical="top" wrapText="1"/>
    </xf>
    <xf numFmtId="4" fontId="2" fillId="0" borderId="2" xfId="0" applyNumberFormat="1" applyFont="1" applyBorder="1" applyAlignment="1">
      <alignment horizontal="right" vertical="top" wrapText="1"/>
    </xf>
    <xf numFmtId="0" fontId="1" fillId="0" borderId="7" xfId="0" applyFont="1" applyBorder="1" applyAlignment="1">
      <alignment horizontal="center" vertical="top" wrapText="1"/>
    </xf>
    <xf numFmtId="166" fontId="1" fillId="0" borderId="2" xfId="0" applyNumberFormat="1" applyFont="1" applyBorder="1" applyAlignment="1">
      <alignment horizontal="center" vertical="top" wrapText="1"/>
    </xf>
    <xf numFmtId="166" fontId="2" fillId="0" borderId="2" xfId="0" applyNumberFormat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4" fontId="7" fillId="0" borderId="5" xfId="0" applyNumberFormat="1" applyFont="1" applyBorder="1" applyAlignment="1">
      <alignment horizontal="center" vertical="top"/>
    </xf>
    <xf numFmtId="164" fontId="1" fillId="0" borderId="5" xfId="0" applyNumberFormat="1" applyFont="1" applyBorder="1" applyAlignment="1">
      <alignment vertical="top" wrapText="1"/>
    </xf>
    <xf numFmtId="164" fontId="1" fillId="0" borderId="2" xfId="0" applyNumberFormat="1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top" wrapText="1"/>
    </xf>
    <xf numFmtId="164" fontId="9" fillId="0" borderId="5" xfId="0" applyNumberFormat="1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center" vertical="top" wrapText="1"/>
    </xf>
    <xf numFmtId="164" fontId="10" fillId="0" borderId="5" xfId="0" applyNumberFormat="1" applyFont="1" applyBorder="1" applyAlignment="1">
      <alignment horizontal="center" vertical="top" wrapText="1"/>
    </xf>
    <xf numFmtId="164" fontId="10" fillId="0" borderId="6" xfId="0" applyNumberFormat="1" applyFont="1" applyBorder="1" applyAlignment="1">
      <alignment horizontal="center" vertical="top" wrapText="1"/>
    </xf>
    <xf numFmtId="0" fontId="10" fillId="0" borderId="5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4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11" xfId="0" applyBorder="1" applyAlignment="1">
      <alignment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wrapText="1"/>
    </xf>
    <xf numFmtId="164" fontId="1" fillId="0" borderId="5" xfId="0" applyNumberFormat="1" applyFont="1" applyBorder="1" applyAlignment="1">
      <alignment horizontal="center" vertical="top" wrapText="1"/>
    </xf>
    <xf numFmtId="165" fontId="1" fillId="0" borderId="5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8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3"/>
  <sheetViews>
    <sheetView topLeftCell="A22" workbookViewId="0">
      <selection activeCell="E5" sqref="E5:G5"/>
    </sheetView>
  </sheetViews>
  <sheetFormatPr defaultRowHeight="15" x14ac:dyDescent="0.25"/>
  <cols>
    <col min="1" max="1" width="4.85546875" customWidth="1"/>
    <col min="2" max="2" width="24.85546875" customWidth="1"/>
    <col min="3" max="3" width="13.7109375" customWidth="1"/>
    <col min="4" max="4" width="10.85546875" customWidth="1"/>
    <col min="5" max="5" width="11.42578125" customWidth="1"/>
    <col min="6" max="6" width="11.85546875" customWidth="1"/>
    <col min="7" max="7" width="12.5703125" customWidth="1"/>
  </cols>
  <sheetData>
    <row r="1" spans="1:9" ht="29.25" customHeight="1" x14ac:dyDescent="0.25">
      <c r="F1" s="66" t="s">
        <v>85</v>
      </c>
      <c r="G1" s="67"/>
    </row>
    <row r="2" spans="1:9" ht="25.5" customHeight="1" x14ac:dyDescent="0.25"/>
    <row r="3" spans="1:9" ht="16.5" x14ac:dyDescent="0.25">
      <c r="A3" s="45" t="s">
        <v>45</v>
      </c>
      <c r="B3" s="45"/>
      <c r="C3" s="45"/>
      <c r="D3" s="45"/>
      <c r="E3" s="45"/>
      <c r="F3" s="45"/>
      <c r="G3" s="45"/>
    </row>
    <row r="4" spans="1:9" ht="15.75" thickBot="1" x14ac:dyDescent="0.3"/>
    <row r="5" spans="1:9" ht="36" customHeight="1" thickBot="1" x14ac:dyDescent="0.3">
      <c r="A5" s="46" t="s">
        <v>0</v>
      </c>
      <c r="B5" s="46" t="s">
        <v>1</v>
      </c>
      <c r="C5" s="49" t="s">
        <v>47</v>
      </c>
      <c r="D5" s="50"/>
      <c r="E5" s="49" t="s">
        <v>46</v>
      </c>
      <c r="F5" s="51"/>
      <c r="G5" s="50"/>
    </row>
    <row r="6" spans="1:9" ht="37.5" customHeight="1" x14ac:dyDescent="0.25">
      <c r="A6" s="47"/>
      <c r="B6" s="47"/>
      <c r="C6" s="46" t="s">
        <v>2</v>
      </c>
      <c r="D6" s="46" t="s">
        <v>3</v>
      </c>
      <c r="E6" s="46" t="s">
        <v>2</v>
      </c>
      <c r="F6" s="46" t="s">
        <v>3</v>
      </c>
      <c r="G6" s="3" t="s">
        <v>39</v>
      </c>
    </row>
    <row r="7" spans="1:9" ht="37.5" customHeight="1" thickBot="1" x14ac:dyDescent="0.3">
      <c r="A7" s="48"/>
      <c r="B7" s="48"/>
      <c r="C7" s="48"/>
      <c r="D7" s="48"/>
      <c r="E7" s="48"/>
      <c r="F7" s="48"/>
      <c r="G7" s="2" t="s">
        <v>4</v>
      </c>
    </row>
    <row r="8" spans="1:9" ht="14.25" customHeight="1" thickBot="1" x14ac:dyDescent="0.3">
      <c r="A8" s="13">
        <v>1</v>
      </c>
      <c r="B8" s="28">
        <v>2</v>
      </c>
      <c r="C8" s="28">
        <v>3</v>
      </c>
      <c r="D8" s="28">
        <v>4</v>
      </c>
      <c r="E8" s="28">
        <v>5</v>
      </c>
      <c r="F8" s="28">
        <v>6</v>
      </c>
      <c r="G8" s="28">
        <v>7</v>
      </c>
    </row>
    <row r="9" spans="1:9" ht="39.75" customHeight="1" thickBot="1" x14ac:dyDescent="0.3">
      <c r="A9" s="1"/>
      <c r="B9" s="4" t="s">
        <v>5</v>
      </c>
      <c r="C9" s="18">
        <f>C10+C11+C12+C13+C14+C15+C16+C17+C18</f>
        <v>687833.4</v>
      </c>
      <c r="D9" s="18">
        <f>C9/C33*100</f>
        <v>43.589645281295148</v>
      </c>
      <c r="E9" s="18">
        <f>E10+E11+E12+E13+E14+E15+E16+E17+E18</f>
        <v>151929.89999999997</v>
      </c>
      <c r="F9" s="18">
        <f>E9/E33*100</f>
        <v>41.483155528761088</v>
      </c>
      <c r="G9" s="30">
        <f>E9/C9*100</f>
        <v>22.088182981518482</v>
      </c>
    </row>
    <row r="10" spans="1:9" ht="36" customHeight="1" thickBot="1" x14ac:dyDescent="0.3">
      <c r="A10" s="1">
        <v>1</v>
      </c>
      <c r="B10" s="6" t="s">
        <v>6</v>
      </c>
      <c r="C10" s="17">
        <v>541902</v>
      </c>
      <c r="D10" s="17">
        <f>C10/C33*100</f>
        <v>34.341623941530614</v>
      </c>
      <c r="E10" s="17">
        <v>124862.7</v>
      </c>
      <c r="F10" s="17">
        <f>E10/E33*100</f>
        <v>34.092688824523933</v>
      </c>
      <c r="G10" s="29">
        <f>E10/C10*100</f>
        <v>23.041564710962497</v>
      </c>
      <c r="H10" s="19"/>
      <c r="I10" s="19"/>
    </row>
    <row r="11" spans="1:9" ht="27" customHeight="1" thickBot="1" x14ac:dyDescent="0.3">
      <c r="A11" s="1">
        <v>2</v>
      </c>
      <c r="B11" s="6" t="s">
        <v>7</v>
      </c>
      <c r="C11" s="17">
        <v>3831.4</v>
      </c>
      <c r="D11" s="17">
        <f>C11/C33*100</f>
        <v>0.24280496836989046</v>
      </c>
      <c r="E11" s="17">
        <v>826.4</v>
      </c>
      <c r="F11" s="17">
        <f>E11/E33*100</f>
        <v>0.22564142890219877</v>
      </c>
      <c r="G11" s="29">
        <f t="shared" ref="G11:G16" si="0">E11/C11*100</f>
        <v>21.569139218040402</v>
      </c>
      <c r="I11" s="19"/>
    </row>
    <row r="12" spans="1:9" ht="30" customHeight="1" thickBot="1" x14ac:dyDescent="0.3">
      <c r="A12" s="1">
        <v>3</v>
      </c>
      <c r="B12" s="6" t="s">
        <v>8</v>
      </c>
      <c r="C12" s="17">
        <v>27187</v>
      </c>
      <c r="D12" s="17">
        <f>C12/C33*100</f>
        <v>1.7229051195573972</v>
      </c>
      <c r="E12" s="17">
        <v>6849.1</v>
      </c>
      <c r="F12" s="17">
        <v>3.12</v>
      </c>
      <c r="G12" s="29">
        <f t="shared" si="0"/>
        <v>25.192555265384193</v>
      </c>
      <c r="I12" s="19"/>
    </row>
    <row r="13" spans="1:9" ht="21" customHeight="1" thickBot="1" x14ac:dyDescent="0.3">
      <c r="A13" s="1">
        <v>4</v>
      </c>
      <c r="B13" s="6" t="s">
        <v>9</v>
      </c>
      <c r="C13" s="17">
        <v>1591</v>
      </c>
      <c r="D13" s="17">
        <f>C13/C33*100</f>
        <v>0.10082546971772609</v>
      </c>
      <c r="E13" s="17">
        <v>1372.5</v>
      </c>
      <c r="F13" s="17">
        <f>E13/E33*100</f>
        <v>0.37474934797709081</v>
      </c>
      <c r="G13" s="29">
        <f t="shared" si="0"/>
        <v>86.266499057196739</v>
      </c>
    </row>
    <row r="14" spans="1:9" ht="63" customHeight="1" thickBot="1" x14ac:dyDescent="0.3">
      <c r="A14" s="1">
        <v>5</v>
      </c>
      <c r="B14" s="6" t="s">
        <v>41</v>
      </c>
      <c r="C14" s="17">
        <v>2716</v>
      </c>
      <c r="D14" s="17">
        <f>C14/C33*100</f>
        <v>0.17211940650744439</v>
      </c>
      <c r="E14" s="17">
        <v>451.5</v>
      </c>
      <c r="F14" s="17">
        <f>E14/E33*100</f>
        <v>0.12327820080995008</v>
      </c>
      <c r="G14" s="29">
        <f t="shared" si="0"/>
        <v>16.623711340206185</v>
      </c>
    </row>
    <row r="15" spans="1:9" ht="42" customHeight="1" thickBot="1" x14ac:dyDescent="0.3">
      <c r="A15" s="1">
        <v>6</v>
      </c>
      <c r="B15" s="6" t="s">
        <v>10</v>
      </c>
      <c r="C15" s="17">
        <v>30636</v>
      </c>
      <c r="D15" s="17">
        <f>C15/C33*100</f>
        <v>1.9414764866576093</v>
      </c>
      <c r="E15" s="17">
        <v>1705.8</v>
      </c>
      <c r="F15" s="17">
        <v>0.14000000000000001</v>
      </c>
      <c r="G15" s="29">
        <f t="shared" si="0"/>
        <v>5.5679592636114377</v>
      </c>
    </row>
    <row r="16" spans="1:9" ht="33.75" customHeight="1" thickBot="1" x14ac:dyDescent="0.3">
      <c r="A16" s="1">
        <v>7</v>
      </c>
      <c r="B16" s="6" t="s">
        <v>11</v>
      </c>
      <c r="C16" s="17">
        <v>68195</v>
      </c>
      <c r="D16" s="17">
        <f>C16/C33*100</f>
        <v>4.3216800172220804</v>
      </c>
      <c r="E16" s="17">
        <v>12908.9</v>
      </c>
      <c r="F16" s="17">
        <f>E16/E33*100</f>
        <v>3.5246643774874076</v>
      </c>
      <c r="G16" s="29">
        <f t="shared" si="0"/>
        <v>18.92939365056089</v>
      </c>
    </row>
    <row r="17" spans="1:9" ht="36.75" customHeight="1" thickBot="1" x14ac:dyDescent="0.3">
      <c r="A17" s="1">
        <v>8</v>
      </c>
      <c r="B17" s="6" t="s">
        <v>12</v>
      </c>
      <c r="C17" s="17">
        <v>11775</v>
      </c>
      <c r="D17" s="17">
        <f>C17/C33*100</f>
        <v>0.74620987173238507</v>
      </c>
      <c r="E17" s="17">
        <v>2952.7</v>
      </c>
      <c r="F17" s="17">
        <f>E17/E33*100</f>
        <v>0.80620939874095143</v>
      </c>
      <c r="G17" s="29">
        <f>E17/C17*100</f>
        <v>25.076008492569002</v>
      </c>
    </row>
    <row r="18" spans="1:9" ht="86.45" customHeight="1" thickBot="1" x14ac:dyDescent="0.3">
      <c r="A18" s="1">
        <v>9</v>
      </c>
      <c r="B18" s="6" t="s">
        <v>40</v>
      </c>
      <c r="C18" s="17">
        <v>0</v>
      </c>
      <c r="D18" s="17">
        <v>0</v>
      </c>
      <c r="E18" s="17">
        <v>0.3</v>
      </c>
      <c r="F18" s="17">
        <f>E18/E33*100</f>
        <v>8.1912425787342244E-5</v>
      </c>
      <c r="G18" s="29">
        <v>0</v>
      </c>
    </row>
    <row r="19" spans="1:9" ht="34.5" customHeight="1" thickBot="1" x14ac:dyDescent="0.3">
      <c r="A19" s="1"/>
      <c r="B19" s="4" t="s">
        <v>13</v>
      </c>
      <c r="C19" s="18">
        <f>C20+C21+C22+C23+C24</f>
        <v>54041</v>
      </c>
      <c r="D19" s="18">
        <f>C19/C33*100</f>
        <v>3.4247072338250382</v>
      </c>
      <c r="E19" s="18">
        <f>E20+E21+E22+E23+E24+E25</f>
        <v>11548.800000000001</v>
      </c>
      <c r="F19" s="18">
        <f>E19/E33*100</f>
        <v>3.1533007431095279</v>
      </c>
      <c r="G19" s="30">
        <f t="shared" ref="G19:G24" si="1">E19/C19*100</f>
        <v>21.3704409614922</v>
      </c>
    </row>
    <row r="20" spans="1:9" ht="54" customHeight="1" thickBot="1" x14ac:dyDescent="0.3">
      <c r="A20" s="1">
        <v>1</v>
      </c>
      <c r="B20" s="6" t="s">
        <v>14</v>
      </c>
      <c r="C20" s="17">
        <v>33886.9</v>
      </c>
      <c r="D20" s="17">
        <f>C20/C33*100</f>
        <v>2.1474937836440051</v>
      </c>
      <c r="E20" s="17">
        <v>6911.2</v>
      </c>
      <c r="F20" s="17">
        <f>E20/E33*100</f>
        <v>1.8870438570049326</v>
      </c>
      <c r="G20" s="29">
        <f t="shared" si="1"/>
        <v>20.394901864732386</v>
      </c>
    </row>
    <row r="21" spans="1:9" ht="66" customHeight="1" thickBot="1" x14ac:dyDescent="0.3">
      <c r="A21" s="1">
        <v>2</v>
      </c>
      <c r="B21" s="6" t="s">
        <v>15</v>
      </c>
      <c r="C21" s="17">
        <v>6846.6</v>
      </c>
      <c r="D21" s="17">
        <f>C21/C33*100</f>
        <v>0.43388539344398713</v>
      </c>
      <c r="E21" s="17">
        <v>1742.9</v>
      </c>
      <c r="F21" s="17">
        <f>E21/E33*100</f>
        <v>0.47588388968252943</v>
      </c>
      <c r="G21" s="29">
        <f t="shared" si="1"/>
        <v>25.456430929220343</v>
      </c>
    </row>
    <row r="22" spans="1:9" ht="39.75" customHeight="1" thickBot="1" x14ac:dyDescent="0.3">
      <c r="A22" s="1">
        <v>3</v>
      </c>
      <c r="B22" s="6" t="s">
        <v>16</v>
      </c>
      <c r="C22" s="17">
        <v>2574.1999999999998</v>
      </c>
      <c r="D22" s="17">
        <f>C22/C33*100</f>
        <v>0.16313320185252703</v>
      </c>
      <c r="E22" s="17">
        <v>154.1</v>
      </c>
      <c r="F22" s="17">
        <f>E22/E33*100</f>
        <v>4.2075682712764802E-2</v>
      </c>
      <c r="G22" s="29">
        <f t="shared" si="1"/>
        <v>5.9863258488073967</v>
      </c>
    </row>
    <row r="23" spans="1:9" ht="65.25" customHeight="1" thickBot="1" x14ac:dyDescent="0.3">
      <c r="A23" s="1">
        <v>4</v>
      </c>
      <c r="B23" s="6" t="s">
        <v>17</v>
      </c>
      <c r="C23" s="17">
        <v>10300</v>
      </c>
      <c r="D23" s="17">
        <f>C23/C33*100</f>
        <v>0.6527355990525322</v>
      </c>
      <c r="E23" s="17">
        <v>1750.6</v>
      </c>
      <c r="F23" s="17">
        <f>E23/E33*100</f>
        <v>0.47798630861107111</v>
      </c>
      <c r="G23" s="29">
        <f t="shared" si="1"/>
        <v>16.996116504854371</v>
      </c>
    </row>
    <row r="24" spans="1:9" ht="39.75" customHeight="1" thickBot="1" x14ac:dyDescent="0.3">
      <c r="A24" s="1">
        <v>5</v>
      </c>
      <c r="B24" s="6" t="s">
        <v>18</v>
      </c>
      <c r="C24" s="17">
        <v>433.3</v>
      </c>
      <c r="D24" s="17">
        <f>C24/C33*100</f>
        <v>2.745925583198662E-2</v>
      </c>
      <c r="E24" s="17">
        <v>990</v>
      </c>
      <c r="F24" s="17">
        <f>E24/E33*100</f>
        <v>0.27031100509822942</v>
      </c>
      <c r="G24" s="29">
        <f t="shared" si="1"/>
        <v>228.47911377798292</v>
      </c>
    </row>
    <row r="25" spans="1:9" ht="32.25" thickBot="1" x14ac:dyDescent="0.3">
      <c r="A25" s="1">
        <v>6</v>
      </c>
      <c r="B25" s="6" t="s">
        <v>19</v>
      </c>
      <c r="C25" s="17">
        <v>0</v>
      </c>
      <c r="D25" s="17">
        <v>0</v>
      </c>
      <c r="E25" s="17">
        <v>0</v>
      </c>
      <c r="F25" s="17">
        <f>E25/E33*100</f>
        <v>0</v>
      </c>
      <c r="G25" s="29">
        <v>0</v>
      </c>
    </row>
    <row r="26" spans="1:9" ht="49.5" customHeight="1" thickBot="1" x14ac:dyDescent="0.3">
      <c r="A26" s="1"/>
      <c r="B26" s="4" t="s">
        <v>20</v>
      </c>
      <c r="C26" s="18">
        <f>C27+C28+C29+C30+C31</f>
        <v>836100</v>
      </c>
      <c r="D26" s="18">
        <f>C26/C33*100</f>
        <v>52.98565382211865</v>
      </c>
      <c r="E26" s="18">
        <f>E27+E28+E29+E30+E31+E32</f>
        <v>202766.09999999998</v>
      </c>
      <c r="F26" s="18">
        <f>E26/E33*100</f>
        <v>55.363543728129386</v>
      </c>
      <c r="G26" s="30">
        <f>E26/C26*100</f>
        <v>24.251417294581984</v>
      </c>
    </row>
    <row r="27" spans="1:9" ht="25.5" customHeight="1" thickBot="1" x14ac:dyDescent="0.3">
      <c r="A27" s="1">
        <v>1</v>
      </c>
      <c r="B27" s="6" t="s">
        <v>21</v>
      </c>
      <c r="C27" s="17">
        <v>1823</v>
      </c>
      <c r="D27" s="17">
        <f>C27/C33*100</f>
        <v>0.11552786379347244</v>
      </c>
      <c r="E27" s="33">
        <v>455.8</v>
      </c>
      <c r="F27" s="17">
        <f>E27/E33*100</f>
        <v>0.124452278912902</v>
      </c>
      <c r="G27" s="29">
        <f>E27/C27*100</f>
        <v>25.002742731760836</v>
      </c>
      <c r="H27" s="19"/>
    </row>
    <row r="28" spans="1:9" ht="28.5" customHeight="1" thickBot="1" x14ac:dyDescent="0.3">
      <c r="A28" s="1">
        <v>2</v>
      </c>
      <c r="B28" s="6" t="s">
        <v>22</v>
      </c>
      <c r="C28" s="17">
        <v>59336</v>
      </c>
      <c r="D28" s="17">
        <f>C28/C33*100</f>
        <v>3.7602640296486451</v>
      </c>
      <c r="E28" s="17">
        <v>143</v>
      </c>
      <c r="F28" s="17">
        <f>E28/E33*100</f>
        <v>3.9044922958633141E-2</v>
      </c>
      <c r="G28" s="29">
        <f>E28/C28*100</f>
        <v>0.24100040447620333</v>
      </c>
      <c r="I28" s="19"/>
    </row>
    <row r="29" spans="1:9" ht="31.5" customHeight="1" thickBot="1" x14ac:dyDescent="0.3">
      <c r="A29" s="1">
        <v>3</v>
      </c>
      <c r="B29" s="6" t="s">
        <v>23</v>
      </c>
      <c r="C29" s="17">
        <v>774941</v>
      </c>
      <c r="D29" s="17">
        <f>C29/C33*100</f>
        <v>49.109861928676537</v>
      </c>
      <c r="E29" s="17">
        <v>202167.3</v>
      </c>
      <c r="F29" s="17">
        <f>E29/E33*100</f>
        <v>55.20004652625785</v>
      </c>
      <c r="G29" s="29">
        <f>E29/C29*100</f>
        <v>26.088089286797317</v>
      </c>
    </row>
    <row r="30" spans="1:9" ht="32.25" thickBot="1" x14ac:dyDescent="0.3">
      <c r="A30" s="1">
        <v>4</v>
      </c>
      <c r="B30" s="6" t="s">
        <v>24</v>
      </c>
      <c r="C30" s="17">
        <v>0</v>
      </c>
      <c r="D30" s="17">
        <f>C30/C33*100</f>
        <v>0</v>
      </c>
      <c r="E30" s="17">
        <v>0</v>
      </c>
      <c r="F30" s="17">
        <v>0</v>
      </c>
      <c r="G30" s="29">
        <v>0</v>
      </c>
    </row>
    <row r="31" spans="1:9" ht="32.25" thickBot="1" x14ac:dyDescent="0.3">
      <c r="A31" s="1">
        <v>5</v>
      </c>
      <c r="B31" s="6" t="s">
        <v>27</v>
      </c>
      <c r="C31" s="17">
        <v>0</v>
      </c>
      <c r="D31" s="17">
        <f>C31/C33*100</f>
        <v>0</v>
      </c>
      <c r="E31" s="17">
        <v>0</v>
      </c>
      <c r="F31" s="17">
        <v>0</v>
      </c>
      <c r="G31" s="29">
        <v>0</v>
      </c>
    </row>
    <row r="32" spans="1:9" ht="36.75" customHeight="1" thickBot="1" x14ac:dyDescent="0.3">
      <c r="A32" s="1">
        <v>6</v>
      </c>
      <c r="B32" s="6" t="s">
        <v>25</v>
      </c>
      <c r="C32" s="17">
        <v>0</v>
      </c>
      <c r="D32" s="17">
        <v>0</v>
      </c>
      <c r="E32" s="17">
        <v>0</v>
      </c>
      <c r="F32" s="17">
        <f>E32/E33*100</f>
        <v>0</v>
      </c>
      <c r="G32" s="29">
        <v>0</v>
      </c>
    </row>
    <row r="33" spans="1:7" ht="37.5" customHeight="1" thickBot="1" x14ac:dyDescent="0.3">
      <c r="A33" s="1"/>
      <c r="B33" s="4" t="s">
        <v>26</v>
      </c>
      <c r="C33" s="18">
        <f>C9+C19+C26-0.1</f>
        <v>1577974.2999999998</v>
      </c>
      <c r="D33" s="18">
        <f>D26+D19+D9</f>
        <v>100.00000633723883</v>
      </c>
      <c r="E33" s="18">
        <f>E9+E19+E26</f>
        <v>366244.79999999993</v>
      </c>
      <c r="F33" s="18">
        <f>F26+F19+F9</f>
        <v>100</v>
      </c>
      <c r="G33" s="30">
        <f>E33/C33*100</f>
        <v>23.209807662900463</v>
      </c>
    </row>
  </sheetData>
  <mergeCells count="10">
    <mergeCell ref="F1:G1"/>
    <mergeCell ref="A3:G3"/>
    <mergeCell ref="A5:A7"/>
    <mergeCell ref="B5:B7"/>
    <mergeCell ref="C5:D5"/>
    <mergeCell ref="E5:G5"/>
    <mergeCell ref="C6:C7"/>
    <mergeCell ref="D6:D7"/>
    <mergeCell ref="E6:E7"/>
    <mergeCell ref="F6:F7"/>
  </mergeCells>
  <phoneticPr fontId="0" type="noConversion"/>
  <pageMargins left="0.6692913385826772" right="0.70866141732283472" top="0.59055118110236227" bottom="0.86614173228346458" header="0.31496062992125984" footer="0.31496062992125984"/>
  <pageSetup paperSize="9" scale="97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6"/>
  <sheetViews>
    <sheetView workbookViewId="0">
      <selection activeCell="F5" sqref="F5:F6"/>
    </sheetView>
  </sheetViews>
  <sheetFormatPr defaultRowHeight="15" x14ac:dyDescent="0.25"/>
  <cols>
    <col min="1" max="1" width="5.42578125" customWidth="1"/>
    <col min="2" max="2" width="17" customWidth="1"/>
    <col min="3" max="3" width="14.28515625" customWidth="1"/>
    <col min="4" max="4" width="12.7109375" customWidth="1"/>
    <col min="5" max="5" width="13.28515625" customWidth="1"/>
    <col min="6" max="6" width="12.42578125" customWidth="1"/>
    <col min="7" max="7" width="11.28515625" customWidth="1"/>
  </cols>
  <sheetData>
    <row r="1" spans="1:7" x14ac:dyDescent="0.25">
      <c r="F1" s="52" t="s">
        <v>86</v>
      </c>
      <c r="G1" s="52"/>
    </row>
    <row r="2" spans="1:7" ht="35.450000000000003" customHeight="1" x14ac:dyDescent="0.25">
      <c r="F2" s="52"/>
      <c r="G2" s="52"/>
    </row>
    <row r="3" spans="1:7" x14ac:dyDescent="0.25">
      <c r="A3" s="45" t="s">
        <v>61</v>
      </c>
      <c r="B3" s="53"/>
      <c r="C3" s="53"/>
      <c r="D3" s="53"/>
      <c r="E3" s="53"/>
      <c r="F3" s="53"/>
      <c r="G3" s="53"/>
    </row>
    <row r="4" spans="1:7" ht="44.45" customHeight="1" thickBot="1" x14ac:dyDescent="0.3">
      <c r="A4" s="54"/>
      <c r="B4" s="54"/>
      <c r="C4" s="54"/>
      <c r="D4" s="54"/>
      <c r="E4" s="54"/>
      <c r="F4" s="54"/>
      <c r="G4" s="54"/>
    </row>
    <row r="5" spans="1:7" ht="31.5" x14ac:dyDescent="0.25">
      <c r="A5" s="55" t="s">
        <v>60</v>
      </c>
      <c r="B5" s="46" t="s">
        <v>59</v>
      </c>
      <c r="C5" s="46" t="s">
        <v>48</v>
      </c>
      <c r="D5" s="57" t="s">
        <v>49</v>
      </c>
      <c r="E5" s="9" t="s">
        <v>28</v>
      </c>
      <c r="F5" s="46" t="s">
        <v>50</v>
      </c>
      <c r="G5" s="9" t="s">
        <v>30</v>
      </c>
    </row>
    <row r="6" spans="1:7" ht="84" customHeight="1" thickBot="1" x14ac:dyDescent="0.3">
      <c r="A6" s="56"/>
      <c r="B6" s="48"/>
      <c r="C6" s="48"/>
      <c r="D6" s="58"/>
      <c r="E6" s="2" t="s">
        <v>29</v>
      </c>
      <c r="F6" s="48"/>
      <c r="G6" s="2" t="s">
        <v>31</v>
      </c>
    </row>
    <row r="7" spans="1:7" ht="15.75" thickBot="1" x14ac:dyDescent="0.3">
      <c r="A7" s="43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</row>
    <row r="8" spans="1:7" ht="95.25" thickBot="1" x14ac:dyDescent="0.3">
      <c r="A8" s="42">
        <v>901</v>
      </c>
      <c r="B8" s="10" t="s">
        <v>58</v>
      </c>
      <c r="C8" s="26">
        <v>4950</v>
      </c>
      <c r="D8" s="26">
        <v>4950</v>
      </c>
      <c r="E8" s="26">
        <f t="shared" ref="E8:E15" si="0">D8-C8</f>
        <v>0</v>
      </c>
      <c r="F8" s="26">
        <v>874.7</v>
      </c>
      <c r="G8" s="29">
        <f t="shared" ref="G8:G16" si="1">F8/D8*100</f>
        <v>17.670707070707074</v>
      </c>
    </row>
    <row r="9" spans="1:7" ht="85.9" customHeight="1" thickBot="1" x14ac:dyDescent="0.3">
      <c r="A9" s="42">
        <v>902</v>
      </c>
      <c r="B9" s="10" t="s">
        <v>57</v>
      </c>
      <c r="C9" s="26">
        <v>118369</v>
      </c>
      <c r="D9" s="26">
        <v>118515.6</v>
      </c>
      <c r="E9" s="26">
        <f t="shared" si="0"/>
        <v>146.60000000000582</v>
      </c>
      <c r="F9" s="26">
        <v>19666.8</v>
      </c>
      <c r="G9" s="29">
        <f t="shared" si="1"/>
        <v>16.594271133926672</v>
      </c>
    </row>
    <row r="10" spans="1:7" ht="95.25" thickBot="1" x14ac:dyDescent="0.3">
      <c r="A10" s="42">
        <v>903</v>
      </c>
      <c r="B10" s="10" t="s">
        <v>56</v>
      </c>
      <c r="C10" s="26">
        <v>10033</v>
      </c>
      <c r="D10" s="26">
        <v>9925</v>
      </c>
      <c r="E10" s="26">
        <f t="shared" si="0"/>
        <v>-108</v>
      </c>
      <c r="F10" s="26">
        <v>1816.2</v>
      </c>
      <c r="G10" s="29">
        <f t="shared" si="1"/>
        <v>18.299244332493704</v>
      </c>
    </row>
    <row r="11" spans="1:7" ht="111" thickBot="1" x14ac:dyDescent="0.3">
      <c r="A11" s="42">
        <v>904</v>
      </c>
      <c r="B11" s="10" t="s">
        <v>55</v>
      </c>
      <c r="C11" s="26">
        <v>45684</v>
      </c>
      <c r="D11" s="26">
        <v>45645.4</v>
      </c>
      <c r="E11" s="26">
        <f t="shared" si="0"/>
        <v>-38.599999999998545</v>
      </c>
      <c r="F11" s="26">
        <v>5205</v>
      </c>
      <c r="G11" s="29">
        <f t="shared" si="1"/>
        <v>11.40312057731995</v>
      </c>
    </row>
    <row r="12" spans="1:7" ht="95.25" thickBot="1" x14ac:dyDescent="0.3">
      <c r="A12" s="42">
        <v>905</v>
      </c>
      <c r="B12" s="10" t="s">
        <v>54</v>
      </c>
      <c r="C12" s="26">
        <v>157332</v>
      </c>
      <c r="D12" s="26">
        <v>198583.6</v>
      </c>
      <c r="E12" s="26">
        <f t="shared" si="0"/>
        <v>41251.600000000006</v>
      </c>
      <c r="F12" s="26">
        <v>29839</v>
      </c>
      <c r="G12" s="29">
        <f t="shared" si="1"/>
        <v>15.025913519545419</v>
      </c>
    </row>
    <row r="13" spans="1:7" ht="63.75" thickBot="1" x14ac:dyDescent="0.3">
      <c r="A13" s="42">
        <v>906</v>
      </c>
      <c r="B13" s="10" t="s">
        <v>53</v>
      </c>
      <c r="C13" s="26">
        <v>1106355.8</v>
      </c>
      <c r="D13" s="26">
        <v>1106355.8</v>
      </c>
      <c r="E13" s="26">
        <f t="shared" si="0"/>
        <v>0</v>
      </c>
      <c r="F13" s="26">
        <v>272036.40000000002</v>
      </c>
      <c r="G13" s="29">
        <f t="shared" si="1"/>
        <v>24.588509410806182</v>
      </c>
    </row>
    <row r="14" spans="1:7" ht="48" thickBot="1" x14ac:dyDescent="0.3">
      <c r="A14" s="42">
        <v>907</v>
      </c>
      <c r="B14" s="10" t="s">
        <v>52</v>
      </c>
      <c r="C14" s="26">
        <v>165434.20000000001</v>
      </c>
      <c r="D14" s="26">
        <v>165634.20000000001</v>
      </c>
      <c r="E14" s="26">
        <f t="shared" si="0"/>
        <v>200</v>
      </c>
      <c r="F14" s="26">
        <v>30344.6</v>
      </c>
      <c r="G14" s="29">
        <f t="shared" si="1"/>
        <v>18.32025028647465</v>
      </c>
    </row>
    <row r="15" spans="1:7" ht="95.25" thickBot="1" x14ac:dyDescent="0.3">
      <c r="A15" s="42">
        <v>910</v>
      </c>
      <c r="B15" s="10" t="s">
        <v>51</v>
      </c>
      <c r="C15" s="26">
        <v>2332</v>
      </c>
      <c r="D15" s="26">
        <v>2332</v>
      </c>
      <c r="E15" s="26">
        <f t="shared" si="0"/>
        <v>0</v>
      </c>
      <c r="F15" s="26">
        <v>395.2</v>
      </c>
      <c r="G15" s="29">
        <f t="shared" si="1"/>
        <v>16.946826758147512</v>
      </c>
    </row>
    <row r="16" spans="1:7" ht="16.5" thickBot="1" x14ac:dyDescent="0.3">
      <c r="A16" s="42"/>
      <c r="B16" s="5" t="s">
        <v>32</v>
      </c>
      <c r="C16" s="27">
        <f>C8+C9+C10+C11+C12+C13+C14+C15</f>
        <v>1610490</v>
      </c>
      <c r="D16" s="27">
        <f>SUM(D8:D15)</f>
        <v>1651941.5999999999</v>
      </c>
      <c r="E16" s="27">
        <f>SUM(E8:E15)</f>
        <v>41451.600000000013</v>
      </c>
      <c r="F16" s="27">
        <f>SUM(F8:F15)</f>
        <v>360177.9</v>
      </c>
      <c r="G16" s="30">
        <f t="shared" si="1"/>
        <v>21.803307090274863</v>
      </c>
    </row>
  </sheetData>
  <mergeCells count="7">
    <mergeCell ref="F1:G2"/>
    <mergeCell ref="A3:G4"/>
    <mergeCell ref="A5:A6"/>
    <mergeCell ref="B5:B6"/>
    <mergeCell ref="C5:C6"/>
    <mergeCell ref="D5:D6"/>
    <mergeCell ref="F5:F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31"/>
  <sheetViews>
    <sheetView tabSelected="1" workbookViewId="0">
      <selection activeCell="D7" sqref="D7"/>
    </sheetView>
  </sheetViews>
  <sheetFormatPr defaultRowHeight="15" x14ac:dyDescent="0.25"/>
  <cols>
    <col min="1" max="1" width="3.85546875" customWidth="1"/>
    <col min="2" max="2" width="42.140625" customWidth="1"/>
    <col min="3" max="3" width="16.28515625" customWidth="1"/>
    <col min="4" max="4" width="16.140625" customWidth="1"/>
    <col min="5" max="5" width="16.140625" hidden="1" customWidth="1"/>
    <col min="6" max="6" width="16" customWidth="1"/>
    <col min="7" max="7" width="13.7109375" customWidth="1"/>
    <col min="8" max="8" width="14.7109375" customWidth="1"/>
  </cols>
  <sheetData>
    <row r="1" spans="1:8" x14ac:dyDescent="0.25">
      <c r="G1" s="52" t="s">
        <v>87</v>
      </c>
      <c r="H1" s="52"/>
    </row>
    <row r="2" spans="1:8" x14ac:dyDescent="0.25">
      <c r="G2" s="52"/>
      <c r="H2" s="52"/>
    </row>
    <row r="3" spans="1:8" x14ac:dyDescent="0.25">
      <c r="G3" s="59"/>
      <c r="H3" s="59"/>
    </row>
    <row r="4" spans="1:8" x14ac:dyDescent="0.25">
      <c r="A4" s="62" t="s">
        <v>88</v>
      </c>
      <c r="B4" s="62"/>
      <c r="C4" s="62"/>
      <c r="D4" s="62"/>
      <c r="E4" s="62"/>
      <c r="F4" s="62"/>
      <c r="G4" s="62"/>
      <c r="H4" s="62"/>
    </row>
    <row r="5" spans="1:8" x14ac:dyDescent="0.25">
      <c r="A5" s="62"/>
      <c r="B5" s="62"/>
      <c r="C5" s="62"/>
      <c r="D5" s="62"/>
      <c r="E5" s="62"/>
      <c r="F5" s="62"/>
      <c r="G5" s="62"/>
      <c r="H5" s="62"/>
    </row>
    <row r="6" spans="1:8" ht="35.25" customHeight="1" thickBot="1" x14ac:dyDescent="0.3">
      <c r="A6" s="63"/>
      <c r="B6" s="63"/>
      <c r="C6" s="63"/>
      <c r="D6" s="63"/>
      <c r="E6" s="63"/>
      <c r="F6" s="63"/>
      <c r="G6" s="63"/>
      <c r="H6" s="63"/>
    </row>
    <row r="7" spans="1:8" ht="78.599999999999994" customHeight="1" x14ac:dyDescent="0.25">
      <c r="A7" s="46" t="s">
        <v>33</v>
      </c>
      <c r="B7" s="46" t="s">
        <v>34</v>
      </c>
      <c r="C7" s="9" t="s">
        <v>62</v>
      </c>
      <c r="D7" s="15" t="s">
        <v>64</v>
      </c>
      <c r="E7" s="15" t="s">
        <v>42</v>
      </c>
      <c r="F7" s="9" t="s">
        <v>44</v>
      </c>
      <c r="G7" s="46" t="s">
        <v>65</v>
      </c>
      <c r="H7" s="9" t="s">
        <v>36</v>
      </c>
    </row>
    <row r="8" spans="1:8" ht="48.6" customHeight="1" x14ac:dyDescent="0.25">
      <c r="A8" s="47"/>
      <c r="B8" s="47"/>
      <c r="C8" s="11" t="s">
        <v>63</v>
      </c>
      <c r="D8" s="11" t="s">
        <v>35</v>
      </c>
      <c r="E8" s="11" t="s">
        <v>43</v>
      </c>
      <c r="F8" s="11" t="s">
        <v>29</v>
      </c>
      <c r="G8" s="47"/>
      <c r="H8" s="11" t="s">
        <v>37</v>
      </c>
    </row>
    <row r="9" spans="1:8" ht="16.5" thickBot="1" x14ac:dyDescent="0.3">
      <c r="A9" s="48"/>
      <c r="B9" s="48"/>
      <c r="C9" s="2" t="s">
        <v>35</v>
      </c>
      <c r="D9" s="12"/>
      <c r="E9" s="12"/>
      <c r="F9" s="12"/>
      <c r="G9" s="48"/>
      <c r="H9" s="12"/>
    </row>
    <row r="10" spans="1:8" ht="15.75" thickBot="1" x14ac:dyDescent="0.3">
      <c r="A10" s="31">
        <v>1</v>
      </c>
      <c r="B10" s="32">
        <v>2</v>
      </c>
      <c r="C10" s="32">
        <v>3</v>
      </c>
      <c r="D10" s="32">
        <v>4</v>
      </c>
      <c r="E10" s="32">
        <v>5</v>
      </c>
      <c r="F10" s="32">
        <v>6</v>
      </c>
      <c r="G10" s="32">
        <v>7</v>
      </c>
      <c r="H10" s="32">
        <v>8</v>
      </c>
    </row>
    <row r="11" spans="1:8" ht="49.15" customHeight="1" thickBot="1" x14ac:dyDescent="0.3">
      <c r="A11" s="13">
        <v>1</v>
      </c>
      <c r="B11" s="44" t="s">
        <v>68</v>
      </c>
      <c r="C11" s="34">
        <v>17546.900000000001</v>
      </c>
      <c r="D11" s="20">
        <v>17700.7</v>
      </c>
      <c r="E11" s="34">
        <v>21450.799999999999</v>
      </c>
      <c r="F11" s="20">
        <f>D11-C11</f>
        <v>153.79999999999927</v>
      </c>
      <c r="G11" s="25">
        <v>3981.2</v>
      </c>
      <c r="H11" s="14">
        <f>G11/D11*100</f>
        <v>22.491765862367021</v>
      </c>
    </row>
    <row r="12" spans="1:8" ht="112.9" customHeight="1" thickBot="1" x14ac:dyDescent="0.3">
      <c r="A12" s="13">
        <v>2</v>
      </c>
      <c r="B12" s="44" t="s">
        <v>69</v>
      </c>
      <c r="C12" s="20">
        <v>9147.7999999999993</v>
      </c>
      <c r="D12" s="20">
        <v>8925.7000000000007</v>
      </c>
      <c r="E12" s="20">
        <v>7951.2</v>
      </c>
      <c r="F12" s="38">
        <f t="shared" ref="F12" si="0">D12-C12</f>
        <v>-222.09999999999854</v>
      </c>
      <c r="G12" s="20">
        <v>1600.8</v>
      </c>
      <c r="H12" s="14">
        <f>G12/D12*100</f>
        <v>17.934727808463201</v>
      </c>
    </row>
    <row r="13" spans="1:8" ht="61.9" customHeight="1" thickBot="1" x14ac:dyDescent="0.3">
      <c r="A13" s="13">
        <v>3</v>
      </c>
      <c r="B13" s="44" t="s">
        <v>70</v>
      </c>
      <c r="C13" s="20">
        <v>7975.6</v>
      </c>
      <c r="D13" s="20">
        <v>8930</v>
      </c>
      <c r="E13" s="20">
        <v>6507.2</v>
      </c>
      <c r="F13" s="38">
        <f>D13-C13</f>
        <v>954.39999999999964</v>
      </c>
      <c r="G13" s="20">
        <v>1335.3</v>
      </c>
      <c r="H13" s="14">
        <f>G13/D13*100</f>
        <v>14.952967525195968</v>
      </c>
    </row>
    <row r="14" spans="1:8" ht="65.45" customHeight="1" thickBot="1" x14ac:dyDescent="0.3">
      <c r="A14" s="64">
        <v>4</v>
      </c>
      <c r="B14" s="65" t="s">
        <v>71</v>
      </c>
      <c r="C14" s="60">
        <v>111241.3</v>
      </c>
      <c r="D14" s="60">
        <v>131589.29999999999</v>
      </c>
      <c r="E14" s="39">
        <v>99371.5</v>
      </c>
      <c r="F14" s="60">
        <f>D14-C14</f>
        <v>20347.999999999985</v>
      </c>
      <c r="G14" s="60">
        <v>26954.5</v>
      </c>
      <c r="H14" s="61">
        <f>G14/D14*100</f>
        <v>20.483808333960283</v>
      </c>
    </row>
    <row r="15" spans="1:8" ht="15.75" hidden="1" customHeight="1" thickBot="1" x14ac:dyDescent="0.3">
      <c r="A15" s="64"/>
      <c r="B15" s="65"/>
      <c r="C15" s="60"/>
      <c r="D15" s="60"/>
      <c r="E15" s="20"/>
      <c r="F15" s="60"/>
      <c r="G15" s="60"/>
      <c r="H15" s="61"/>
    </row>
    <row r="16" spans="1:8" ht="80.45" customHeight="1" thickBot="1" x14ac:dyDescent="0.3">
      <c r="A16" s="16">
        <v>5</v>
      </c>
      <c r="B16" s="22" t="s">
        <v>72</v>
      </c>
      <c r="C16" s="23">
        <v>2692.5</v>
      </c>
      <c r="D16" s="23">
        <v>2850.8</v>
      </c>
      <c r="E16" s="40">
        <v>1357.5</v>
      </c>
      <c r="F16" s="23">
        <f t="shared" ref="F16:F30" si="1">D16-C16</f>
        <v>158.30000000000018</v>
      </c>
      <c r="G16" s="23">
        <v>16.3</v>
      </c>
      <c r="H16" s="24">
        <f t="shared" ref="H16:H24" si="2">G16/D16*100</f>
        <v>0.57176932790795565</v>
      </c>
    </row>
    <row r="17" spans="1:8" ht="46.9" customHeight="1" thickBot="1" x14ac:dyDescent="0.3">
      <c r="A17" s="13">
        <v>6</v>
      </c>
      <c r="B17" s="44" t="s">
        <v>73</v>
      </c>
      <c r="C17" s="20">
        <v>3537.2</v>
      </c>
      <c r="D17" s="20">
        <v>3537.2</v>
      </c>
      <c r="E17" s="37">
        <v>1675.8</v>
      </c>
      <c r="F17" s="20">
        <f t="shared" si="1"/>
        <v>0</v>
      </c>
      <c r="G17" s="20">
        <v>19</v>
      </c>
      <c r="H17" s="14">
        <f t="shared" si="2"/>
        <v>0.53714802668777561</v>
      </c>
    </row>
    <row r="18" spans="1:8" ht="34.15" customHeight="1" thickBot="1" x14ac:dyDescent="0.3">
      <c r="A18" s="13">
        <v>7</v>
      </c>
      <c r="B18" s="44" t="s">
        <v>74</v>
      </c>
      <c r="C18" s="20">
        <v>13404.4</v>
      </c>
      <c r="D18" s="20">
        <v>13564.6</v>
      </c>
      <c r="E18" s="20">
        <v>11522.9</v>
      </c>
      <c r="F18" s="20">
        <f t="shared" si="1"/>
        <v>160.20000000000073</v>
      </c>
      <c r="G18" s="20">
        <v>763.6</v>
      </c>
      <c r="H18" s="14">
        <f t="shared" si="2"/>
        <v>5.6293587720979605</v>
      </c>
    </row>
    <row r="19" spans="1:8" ht="48" customHeight="1" thickBot="1" x14ac:dyDescent="0.3">
      <c r="A19" s="13">
        <v>8</v>
      </c>
      <c r="B19" s="44" t="s">
        <v>75</v>
      </c>
      <c r="C19" s="20">
        <v>2</v>
      </c>
      <c r="D19" s="20">
        <v>2</v>
      </c>
      <c r="E19" s="20">
        <v>100</v>
      </c>
      <c r="F19" s="20">
        <f t="shared" si="1"/>
        <v>0</v>
      </c>
      <c r="G19" s="20">
        <v>0</v>
      </c>
      <c r="H19" s="14">
        <f t="shared" si="2"/>
        <v>0</v>
      </c>
    </row>
    <row r="20" spans="1:8" ht="47.45" customHeight="1" thickBot="1" x14ac:dyDescent="0.3">
      <c r="A20" s="13">
        <v>9</v>
      </c>
      <c r="B20" s="44" t="s">
        <v>76</v>
      </c>
      <c r="C20" s="20">
        <v>40184</v>
      </c>
      <c r="D20" s="20">
        <v>40184</v>
      </c>
      <c r="E20" s="20">
        <v>40550</v>
      </c>
      <c r="F20" s="20">
        <f t="shared" si="1"/>
        <v>0</v>
      </c>
      <c r="G20" s="20">
        <v>6984.5</v>
      </c>
      <c r="H20" s="14">
        <f t="shared" si="2"/>
        <v>17.381296038224171</v>
      </c>
    </row>
    <row r="21" spans="1:8" ht="48.6" customHeight="1" thickBot="1" x14ac:dyDescent="0.3">
      <c r="A21" s="13">
        <v>10</v>
      </c>
      <c r="B21" s="44" t="s">
        <v>77</v>
      </c>
      <c r="C21" s="20">
        <v>1065093.7</v>
      </c>
      <c r="D21" s="20">
        <v>1065168.8999999999</v>
      </c>
      <c r="E21" s="37">
        <v>1004567.5</v>
      </c>
      <c r="F21" s="20">
        <f t="shared" si="1"/>
        <v>75.199999999953434</v>
      </c>
      <c r="G21" s="20">
        <v>265197.59999999998</v>
      </c>
      <c r="H21" s="14">
        <f t="shared" si="2"/>
        <v>24.897234607581954</v>
      </c>
    </row>
    <row r="22" spans="1:8" ht="81" customHeight="1" thickBot="1" x14ac:dyDescent="0.3">
      <c r="A22" s="13">
        <v>11</v>
      </c>
      <c r="B22" s="44" t="s">
        <v>78</v>
      </c>
      <c r="C22" s="20">
        <v>5200</v>
      </c>
      <c r="D22" s="20">
        <v>5200</v>
      </c>
      <c r="E22" s="20">
        <v>50</v>
      </c>
      <c r="F22" s="20">
        <f t="shared" si="1"/>
        <v>0</v>
      </c>
      <c r="G22" s="20">
        <v>0</v>
      </c>
      <c r="H22" s="14">
        <f t="shared" si="2"/>
        <v>0</v>
      </c>
    </row>
    <row r="23" spans="1:8" ht="62.45" customHeight="1" thickBot="1" x14ac:dyDescent="0.3">
      <c r="A23" s="13">
        <v>12</v>
      </c>
      <c r="B23" s="44" t="s">
        <v>79</v>
      </c>
      <c r="C23" s="20">
        <v>523</v>
      </c>
      <c r="D23" s="20">
        <v>525.70000000000005</v>
      </c>
      <c r="E23" s="37">
        <v>346.5</v>
      </c>
      <c r="F23" s="20">
        <f t="shared" si="1"/>
        <v>2.7000000000000455</v>
      </c>
      <c r="G23" s="20">
        <v>100.2</v>
      </c>
      <c r="H23" s="14">
        <f t="shared" si="2"/>
        <v>19.060300551645422</v>
      </c>
    </row>
    <row r="24" spans="1:8" ht="46.9" customHeight="1" thickBot="1" x14ac:dyDescent="0.3">
      <c r="A24" s="13">
        <v>13</v>
      </c>
      <c r="B24" s="44" t="s">
        <v>80</v>
      </c>
      <c r="C24" s="20">
        <v>161161.1</v>
      </c>
      <c r="D24" s="20">
        <v>161351.29999999999</v>
      </c>
      <c r="E24" s="20">
        <v>148751.5</v>
      </c>
      <c r="F24" s="20">
        <f t="shared" si="1"/>
        <v>190.19999999998254</v>
      </c>
      <c r="G24" s="20">
        <v>29695.8</v>
      </c>
      <c r="H24" s="14">
        <f t="shared" si="2"/>
        <v>18.404438018162857</v>
      </c>
    </row>
    <row r="25" spans="1:8" ht="68.25" customHeight="1" thickBot="1" x14ac:dyDescent="0.3">
      <c r="A25" s="13">
        <v>14</v>
      </c>
      <c r="B25" s="44" t="s">
        <v>81</v>
      </c>
      <c r="C25" s="20">
        <v>17386.5</v>
      </c>
      <c r="D25" s="20">
        <v>17246.8</v>
      </c>
      <c r="E25" s="20">
        <v>15505.9</v>
      </c>
      <c r="F25" s="20">
        <f t="shared" si="1"/>
        <v>-139.70000000000073</v>
      </c>
      <c r="G25" s="20">
        <v>2151.8000000000002</v>
      </c>
      <c r="H25" s="14">
        <f t="shared" ref="H25:H31" si="3">G25/D25*100</f>
        <v>12.476517382934807</v>
      </c>
    </row>
    <row r="26" spans="1:8" ht="115.5" customHeight="1" thickBot="1" x14ac:dyDescent="0.3">
      <c r="A26" s="13">
        <v>15</v>
      </c>
      <c r="B26" s="41" t="s">
        <v>82</v>
      </c>
      <c r="C26" s="20">
        <v>100</v>
      </c>
      <c r="D26" s="20">
        <v>100</v>
      </c>
      <c r="E26" s="20">
        <v>100</v>
      </c>
      <c r="F26" s="20">
        <f t="shared" si="1"/>
        <v>0</v>
      </c>
      <c r="G26" s="20">
        <v>0</v>
      </c>
      <c r="H26" s="14">
        <f t="shared" si="3"/>
        <v>0</v>
      </c>
    </row>
    <row r="27" spans="1:8" ht="22.9" customHeight="1" thickBot="1" x14ac:dyDescent="0.3">
      <c r="A27" s="13">
        <v>16</v>
      </c>
      <c r="B27" s="44" t="s">
        <v>83</v>
      </c>
      <c r="C27" s="20">
        <v>3406</v>
      </c>
      <c r="D27" s="20">
        <v>3406</v>
      </c>
      <c r="E27" s="20">
        <v>500</v>
      </c>
      <c r="F27" s="20">
        <f t="shared" si="1"/>
        <v>0</v>
      </c>
      <c r="G27" s="20">
        <v>0</v>
      </c>
      <c r="H27" s="14">
        <f t="shared" si="3"/>
        <v>0</v>
      </c>
    </row>
    <row r="28" spans="1:8" ht="69" customHeight="1" thickBot="1" x14ac:dyDescent="0.3">
      <c r="A28" s="1">
        <v>17</v>
      </c>
      <c r="B28" s="10" t="s">
        <v>84</v>
      </c>
      <c r="C28" s="35">
        <v>18936.400000000001</v>
      </c>
      <c r="D28" s="35">
        <v>18236.599999999999</v>
      </c>
      <c r="E28" s="35">
        <v>1402.1</v>
      </c>
      <c r="F28" s="35">
        <f t="shared" si="1"/>
        <v>-699.80000000000291</v>
      </c>
      <c r="G28" s="35">
        <v>0</v>
      </c>
      <c r="H28" s="36">
        <f t="shared" si="3"/>
        <v>0</v>
      </c>
    </row>
    <row r="29" spans="1:8" ht="69" customHeight="1" thickBot="1" x14ac:dyDescent="0.3">
      <c r="A29" s="42">
        <v>18</v>
      </c>
      <c r="B29" s="10" t="s">
        <v>66</v>
      </c>
      <c r="C29" s="35">
        <v>14343.9</v>
      </c>
      <c r="D29" s="35">
        <v>36135.5</v>
      </c>
      <c r="E29" s="35"/>
      <c r="F29" s="35">
        <f t="shared" si="1"/>
        <v>21791.599999999999</v>
      </c>
      <c r="G29" s="35">
        <v>0</v>
      </c>
      <c r="H29" s="36">
        <f t="shared" si="3"/>
        <v>0</v>
      </c>
    </row>
    <row r="30" spans="1:8" ht="69" customHeight="1" thickBot="1" x14ac:dyDescent="0.3">
      <c r="A30" s="42">
        <v>19</v>
      </c>
      <c r="B30" s="10" t="s">
        <v>67</v>
      </c>
      <c r="C30" s="35">
        <v>2050.9</v>
      </c>
      <c r="D30" s="35">
        <v>2050.9</v>
      </c>
      <c r="E30" s="35"/>
      <c r="F30" s="35">
        <f t="shared" si="1"/>
        <v>0</v>
      </c>
      <c r="G30" s="35">
        <v>43.9</v>
      </c>
      <c r="H30" s="36">
        <f t="shared" si="3"/>
        <v>2.1405236725340093</v>
      </c>
    </row>
    <row r="31" spans="1:8" ht="21" customHeight="1" thickBot="1" x14ac:dyDescent="0.3">
      <c r="A31" s="1"/>
      <c r="B31" s="4" t="s">
        <v>38</v>
      </c>
      <c r="C31" s="21">
        <f>SUM(C11:C30)</f>
        <v>1493933.1999999997</v>
      </c>
      <c r="D31" s="21">
        <f>SUM(D11:D30)</f>
        <v>1536706</v>
      </c>
      <c r="E31" s="21">
        <f>SUM(E11:E28)</f>
        <v>1361710.4</v>
      </c>
      <c r="F31" s="21">
        <f>SUM(F11:F30)</f>
        <v>42772.799999999916</v>
      </c>
      <c r="G31" s="21">
        <f>SUM(G11:G30)</f>
        <v>338844.5</v>
      </c>
      <c r="H31" s="7">
        <f t="shared" si="3"/>
        <v>22.050053816409907</v>
      </c>
    </row>
  </sheetData>
  <mergeCells count="12">
    <mergeCell ref="B7:B9"/>
    <mergeCell ref="G7:G9"/>
    <mergeCell ref="G1:H3"/>
    <mergeCell ref="C14:C15"/>
    <mergeCell ref="D14:D15"/>
    <mergeCell ref="F14:F15"/>
    <mergeCell ref="G14:G15"/>
    <mergeCell ref="H14:H15"/>
    <mergeCell ref="A4:H6"/>
    <mergeCell ref="A14:A15"/>
    <mergeCell ref="B14:B15"/>
    <mergeCell ref="A7:A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1" fitToHeight="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1</vt:lpstr>
      <vt:lpstr>Приложение 2 </vt:lpstr>
      <vt:lpstr>Приложение 3</vt:lpstr>
      <vt:lpstr>'Приложение 1'!Заголовки_для_печати</vt:lpstr>
      <vt:lpstr>'Приложение 3'!Заголовки_для_печати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419_1</dc:creator>
  <cp:lastModifiedBy>Воронина Оксана Юрьевна</cp:lastModifiedBy>
  <cp:lastPrinted>2020-06-26T07:52:45Z</cp:lastPrinted>
  <dcterms:created xsi:type="dcterms:W3CDTF">2013-11-14T03:06:29Z</dcterms:created>
  <dcterms:modified xsi:type="dcterms:W3CDTF">2020-06-26T09:04:35Z</dcterms:modified>
</cp:coreProperties>
</file>